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/>
  <mc:AlternateContent xmlns:mc="http://schemas.openxmlformats.org/markup-compatibility/2006">
    <mc:Choice Requires="x15">
      <x15ac:absPath xmlns:x15ac="http://schemas.microsoft.com/office/spreadsheetml/2010/11/ac" url="C:\Norseman2_23\"/>
    </mc:Choice>
  </mc:AlternateContent>
  <xr:revisionPtr revIDLastSave="0" documentId="13_ncr:1_{84241DB5-2C0B-4CF8-BD39-A1D7A60106F5}" xr6:coauthVersionLast="47" xr6:coauthVersionMax="47" xr10:uidLastSave="{00000000-0000-0000-0000-000000000000}"/>
  <bookViews>
    <workbookView xWindow="1290" yWindow="210" windowWidth="26760" windowHeight="15270" tabRatio="595" xr2:uid="{00000000-000D-0000-FFFF-FFFF00000000}"/>
  </bookViews>
  <sheets>
    <sheet name="BeringStrait_eventlog2023" sheetId="2" r:id="rId1"/>
    <sheet name="Sheet1" sheetId="3" r:id="rId2"/>
    <sheet name="Sheet2" sheetId="4" r:id="rId3"/>
  </sheets>
  <definedNames>
    <definedName name="_xlnm.Print_Area" localSheetId="0">BeringStrait_eventlog2023!$B$1:$Z$261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82" i="2" l="1"/>
  <c r="F281" i="2"/>
  <c r="H277" i="2"/>
  <c r="H274" i="2"/>
  <c r="H272" i="2"/>
  <c r="H270" i="2"/>
  <c r="H268" i="2"/>
  <c r="E277" i="2"/>
  <c r="D277" i="2"/>
  <c r="D275" i="2"/>
  <c r="D274" i="2"/>
  <c r="D273" i="2"/>
  <c r="D272" i="2"/>
  <c r="C275" i="2"/>
  <c r="C265" i="2"/>
  <c r="C266" i="2" s="1"/>
  <c r="C264" i="2"/>
  <c r="E272" i="2"/>
  <c r="D264" i="2"/>
  <c r="D263" i="2"/>
  <c r="AC261" i="2"/>
  <c r="AB261" i="2"/>
  <c r="AA261" i="2"/>
  <c r="AC260" i="2"/>
  <c r="AB260" i="2"/>
  <c r="AA260" i="2"/>
  <c r="AC259" i="2"/>
  <c r="AB259" i="2"/>
  <c r="AA259" i="2"/>
  <c r="AC258" i="2"/>
  <c r="AB258" i="2"/>
  <c r="AA258" i="2"/>
  <c r="AC257" i="2"/>
  <c r="AB257" i="2"/>
  <c r="AA257" i="2"/>
  <c r="AC256" i="2"/>
  <c r="AB256" i="2"/>
  <c r="AA256" i="2"/>
  <c r="AC255" i="2"/>
  <c r="AB255" i="2"/>
  <c r="AA255" i="2"/>
  <c r="AC254" i="2"/>
  <c r="AB254" i="2"/>
  <c r="AA254" i="2"/>
  <c r="AC253" i="2"/>
  <c r="AB253" i="2"/>
  <c r="AA253" i="2"/>
  <c r="AC252" i="2"/>
  <c r="AB252" i="2"/>
  <c r="AA252" i="2"/>
  <c r="AC251" i="2"/>
  <c r="AB251" i="2"/>
  <c r="AA251" i="2"/>
  <c r="AC250" i="2"/>
  <c r="AB250" i="2"/>
  <c r="AA250" i="2"/>
  <c r="AC249" i="2"/>
  <c r="AB249" i="2"/>
  <c r="AA249" i="2"/>
  <c r="AC248" i="2"/>
  <c r="AB248" i="2"/>
  <c r="AA248" i="2"/>
  <c r="AC247" i="2"/>
  <c r="AB247" i="2"/>
  <c r="AA247" i="2"/>
  <c r="AC246" i="2"/>
  <c r="AB246" i="2"/>
  <c r="AA246" i="2"/>
  <c r="AC245" i="2"/>
  <c r="AB245" i="2"/>
  <c r="AA245" i="2"/>
  <c r="AC244" i="2"/>
  <c r="AB244" i="2"/>
  <c r="AA244" i="2"/>
  <c r="AC243" i="2"/>
  <c r="AB243" i="2"/>
  <c r="AA243" i="2"/>
  <c r="AC242" i="2"/>
  <c r="AB242" i="2"/>
  <c r="AA242" i="2"/>
  <c r="AC241" i="2"/>
  <c r="AB241" i="2"/>
  <c r="AA241" i="2"/>
  <c r="AC240" i="2"/>
  <c r="AB240" i="2"/>
  <c r="AA240" i="2"/>
  <c r="AC239" i="2"/>
  <c r="AB239" i="2"/>
  <c r="AA239" i="2"/>
  <c r="AC238" i="2"/>
  <c r="AB238" i="2"/>
  <c r="AA238" i="2"/>
  <c r="AC237" i="2"/>
  <c r="AB237" i="2"/>
  <c r="AA237" i="2"/>
  <c r="AC236" i="2"/>
  <c r="AB236" i="2"/>
  <c r="AA236" i="2"/>
  <c r="AC235" i="2"/>
  <c r="AB235" i="2"/>
  <c r="AA235" i="2"/>
  <c r="AC234" i="2"/>
  <c r="AB234" i="2"/>
  <c r="AA234" i="2"/>
  <c r="AC233" i="2"/>
  <c r="AB233" i="2"/>
  <c r="AA233" i="2"/>
  <c r="AC232" i="2"/>
  <c r="AB232" i="2"/>
  <c r="AA232" i="2"/>
  <c r="AC231" i="2"/>
  <c r="AB231" i="2"/>
  <c r="AA231" i="2"/>
  <c r="AC230" i="2"/>
  <c r="AB230" i="2"/>
  <c r="AA230" i="2"/>
  <c r="AC229" i="2"/>
  <c r="AB229" i="2"/>
  <c r="AA229" i="2"/>
  <c r="AC228" i="2"/>
  <c r="AB228" i="2"/>
  <c r="AA228" i="2"/>
  <c r="AC227" i="2"/>
  <c r="AB227" i="2"/>
  <c r="AA227" i="2"/>
  <c r="AC226" i="2"/>
  <c r="AB226" i="2"/>
  <c r="AA226" i="2"/>
  <c r="AC225" i="2"/>
  <c r="AB225" i="2"/>
  <c r="AA225" i="2"/>
  <c r="AC224" i="2"/>
  <c r="AB224" i="2"/>
  <c r="AA224" i="2"/>
  <c r="AC223" i="2"/>
  <c r="AB223" i="2"/>
  <c r="AA223" i="2"/>
  <c r="AC222" i="2"/>
  <c r="AB222" i="2"/>
  <c r="AA222" i="2"/>
  <c r="AC221" i="2"/>
  <c r="AB221" i="2"/>
  <c r="AA221" i="2"/>
  <c r="AC220" i="2"/>
  <c r="AB220" i="2"/>
  <c r="AA220" i="2"/>
  <c r="AC219" i="2"/>
  <c r="AB219" i="2"/>
  <c r="AA219" i="2"/>
  <c r="AC218" i="2"/>
  <c r="AB218" i="2"/>
  <c r="AA218" i="2"/>
  <c r="AC217" i="2"/>
  <c r="AB217" i="2"/>
  <c r="AA217" i="2"/>
  <c r="AC216" i="2"/>
  <c r="AB216" i="2"/>
  <c r="AA216" i="2"/>
  <c r="AC215" i="2"/>
  <c r="AB215" i="2"/>
  <c r="AA215" i="2"/>
  <c r="AC214" i="2"/>
  <c r="AB214" i="2"/>
  <c r="AA214" i="2"/>
  <c r="AC213" i="2"/>
  <c r="AB213" i="2"/>
  <c r="AA213" i="2"/>
  <c r="AC212" i="2"/>
  <c r="AB212" i="2"/>
  <c r="AA212" i="2"/>
  <c r="AC211" i="2"/>
  <c r="AB211" i="2"/>
  <c r="AA211" i="2"/>
  <c r="AC210" i="2"/>
  <c r="AB210" i="2"/>
  <c r="AA210" i="2"/>
  <c r="AC209" i="2"/>
  <c r="AB209" i="2"/>
  <c r="AA209" i="2"/>
  <c r="AC208" i="2"/>
  <c r="AB208" i="2"/>
  <c r="AA208" i="2"/>
  <c r="AC207" i="2"/>
  <c r="AB207" i="2"/>
  <c r="AA207" i="2"/>
  <c r="AC206" i="2"/>
  <c r="AB206" i="2"/>
  <c r="AA206" i="2"/>
  <c r="AC205" i="2"/>
  <c r="AB205" i="2"/>
  <c r="AA205" i="2"/>
  <c r="AC204" i="2"/>
  <c r="AB204" i="2"/>
  <c r="AA204" i="2"/>
  <c r="AC203" i="2"/>
  <c r="AB203" i="2"/>
  <c r="AA203" i="2"/>
  <c r="AC202" i="2"/>
  <c r="AB202" i="2"/>
  <c r="AA202" i="2"/>
  <c r="AC201" i="2"/>
  <c r="AB201" i="2"/>
  <c r="AA201" i="2"/>
  <c r="AC200" i="2"/>
  <c r="AB200" i="2"/>
  <c r="AA200" i="2"/>
  <c r="AC199" i="2"/>
  <c r="AB199" i="2"/>
  <c r="AA199" i="2"/>
  <c r="AC198" i="2"/>
  <c r="AB198" i="2"/>
  <c r="AA198" i="2"/>
  <c r="AC197" i="2"/>
  <c r="AB197" i="2"/>
  <c r="AA197" i="2"/>
  <c r="AC196" i="2"/>
  <c r="AB196" i="2"/>
  <c r="AA196" i="2"/>
  <c r="AC195" i="2"/>
  <c r="AB195" i="2"/>
  <c r="AA195" i="2"/>
  <c r="AC194" i="2"/>
  <c r="AB194" i="2"/>
  <c r="AA194" i="2"/>
  <c r="AC193" i="2"/>
  <c r="AB193" i="2"/>
  <c r="AA193" i="2"/>
  <c r="AC192" i="2"/>
  <c r="AB192" i="2"/>
  <c r="AA192" i="2"/>
  <c r="AC191" i="2"/>
  <c r="AB191" i="2"/>
  <c r="AA191" i="2"/>
  <c r="AC190" i="2"/>
  <c r="AB190" i="2"/>
  <c r="AA190" i="2"/>
  <c r="AC189" i="2"/>
  <c r="AB189" i="2"/>
  <c r="AA189" i="2"/>
  <c r="AC188" i="2"/>
  <c r="AB188" i="2"/>
  <c r="AA188" i="2"/>
  <c r="AC187" i="2"/>
  <c r="AB187" i="2"/>
  <c r="AA187" i="2"/>
  <c r="AC186" i="2"/>
  <c r="AB186" i="2"/>
  <c r="AA186" i="2"/>
  <c r="AC185" i="2"/>
  <c r="AB185" i="2"/>
  <c r="AA185" i="2"/>
  <c r="AC184" i="2"/>
  <c r="AB184" i="2"/>
  <c r="AA184" i="2"/>
  <c r="AC183" i="2"/>
  <c r="AB183" i="2"/>
  <c r="AA183" i="2"/>
  <c r="AC182" i="2"/>
  <c r="AB182" i="2"/>
  <c r="AA182" i="2"/>
  <c r="AC181" i="2"/>
  <c r="AB181" i="2"/>
  <c r="AA181" i="2"/>
  <c r="AC180" i="2"/>
  <c r="AB180" i="2"/>
  <c r="AA180" i="2"/>
  <c r="AC179" i="2"/>
  <c r="AB179" i="2"/>
  <c r="AA179" i="2"/>
  <c r="AC178" i="2"/>
  <c r="AB178" i="2"/>
  <c r="AA178" i="2"/>
  <c r="AC177" i="2"/>
  <c r="AB177" i="2"/>
  <c r="AA177" i="2"/>
  <c r="AC176" i="2"/>
  <c r="AB176" i="2"/>
  <c r="AA176" i="2"/>
  <c r="AC175" i="2"/>
  <c r="AB175" i="2"/>
  <c r="AA175" i="2"/>
  <c r="AC174" i="2"/>
  <c r="AB174" i="2"/>
  <c r="AA174" i="2"/>
  <c r="AC173" i="2"/>
  <c r="AB173" i="2"/>
  <c r="AA173" i="2"/>
  <c r="AC172" i="2"/>
  <c r="AB172" i="2"/>
  <c r="AA172" i="2"/>
  <c r="AC171" i="2"/>
  <c r="AB171" i="2"/>
  <c r="AA171" i="2"/>
  <c r="AC170" i="2"/>
  <c r="AB170" i="2"/>
  <c r="AA170" i="2"/>
  <c r="AC169" i="2"/>
  <c r="AB169" i="2"/>
  <c r="AA169" i="2"/>
  <c r="AC168" i="2"/>
  <c r="AB168" i="2"/>
  <c r="AA168" i="2"/>
  <c r="AC167" i="2"/>
  <c r="AB167" i="2"/>
  <c r="AA167" i="2"/>
  <c r="AC166" i="2"/>
  <c r="AB166" i="2"/>
  <c r="AA166" i="2"/>
  <c r="AC165" i="2"/>
  <c r="AB165" i="2"/>
  <c r="AA165" i="2"/>
  <c r="AC164" i="2"/>
  <c r="AB164" i="2"/>
  <c r="AA164" i="2"/>
  <c r="AC163" i="2"/>
  <c r="AB163" i="2"/>
  <c r="AA163" i="2"/>
  <c r="AC162" i="2"/>
  <c r="AB162" i="2"/>
  <c r="AA162" i="2"/>
  <c r="AC161" i="2"/>
  <c r="AB161" i="2"/>
  <c r="AA161" i="2"/>
  <c r="AC160" i="2"/>
  <c r="AB160" i="2"/>
  <c r="AA160" i="2"/>
  <c r="AC159" i="2"/>
  <c r="AB159" i="2"/>
  <c r="AA159" i="2"/>
  <c r="AC158" i="2"/>
  <c r="AB158" i="2"/>
  <c r="AA158" i="2"/>
  <c r="AC157" i="2"/>
  <c r="AB157" i="2"/>
  <c r="AA157" i="2"/>
  <c r="AC156" i="2"/>
  <c r="AB156" i="2"/>
  <c r="AA156" i="2"/>
  <c r="AC155" i="2"/>
  <c r="AB155" i="2"/>
  <c r="AA155" i="2"/>
  <c r="AC154" i="2"/>
  <c r="AB154" i="2"/>
  <c r="AA154" i="2"/>
  <c r="AC153" i="2"/>
  <c r="AB153" i="2"/>
  <c r="AA153" i="2"/>
  <c r="AC152" i="2"/>
  <c r="AB152" i="2"/>
  <c r="AA152" i="2"/>
  <c r="AC151" i="2"/>
  <c r="AB151" i="2"/>
  <c r="AA151" i="2"/>
  <c r="AC150" i="2"/>
  <c r="AB150" i="2"/>
  <c r="AA150" i="2"/>
  <c r="AC149" i="2"/>
  <c r="AB149" i="2"/>
  <c r="AA149" i="2"/>
  <c r="AC148" i="2"/>
  <c r="AB148" i="2"/>
  <c r="AA148" i="2"/>
  <c r="AC147" i="2"/>
  <c r="AB147" i="2"/>
  <c r="AA147" i="2"/>
  <c r="AC146" i="2"/>
  <c r="AB146" i="2"/>
  <c r="AA146" i="2"/>
  <c r="AC145" i="2"/>
  <c r="AB145" i="2"/>
  <c r="AA145" i="2"/>
  <c r="AC144" i="2"/>
  <c r="AB144" i="2"/>
  <c r="AA144" i="2"/>
  <c r="AC143" i="2"/>
  <c r="AB143" i="2"/>
  <c r="AA143" i="2"/>
  <c r="AC142" i="2"/>
  <c r="AB142" i="2"/>
  <c r="AA142" i="2"/>
  <c r="AC141" i="2"/>
  <c r="AB141" i="2"/>
  <c r="AA141" i="2"/>
  <c r="AC140" i="2"/>
  <c r="AB140" i="2"/>
  <c r="AA140" i="2"/>
  <c r="AC139" i="2"/>
  <c r="AB139" i="2"/>
  <c r="AA139" i="2"/>
  <c r="AC138" i="2"/>
  <c r="AB138" i="2"/>
  <c r="AA138" i="2"/>
  <c r="AC137" i="2"/>
  <c r="AB137" i="2"/>
  <c r="AA137" i="2"/>
  <c r="AC136" i="2"/>
  <c r="AB136" i="2"/>
  <c r="AA136" i="2"/>
  <c r="AC135" i="2"/>
  <c r="AB135" i="2"/>
  <c r="AA135" i="2"/>
  <c r="AC134" i="2"/>
  <c r="AB134" i="2"/>
  <c r="AA134" i="2"/>
  <c r="AC133" i="2"/>
  <c r="AB133" i="2"/>
  <c r="AA133" i="2"/>
  <c r="AC132" i="2"/>
  <c r="AB132" i="2"/>
  <c r="AA132" i="2"/>
  <c r="AC131" i="2"/>
  <c r="AB131" i="2"/>
  <c r="AA131" i="2"/>
  <c r="AC130" i="2"/>
  <c r="AB130" i="2"/>
  <c r="AA130" i="2"/>
  <c r="AC129" i="2"/>
  <c r="AB129" i="2"/>
  <c r="AA129" i="2"/>
  <c r="AC128" i="2"/>
  <c r="AB128" i="2"/>
  <c r="AA128" i="2"/>
  <c r="AC127" i="2"/>
  <c r="AB127" i="2"/>
  <c r="AA127" i="2"/>
  <c r="AC126" i="2"/>
  <c r="AB126" i="2"/>
  <c r="AA126" i="2"/>
  <c r="AC125" i="2"/>
  <c r="AB125" i="2"/>
  <c r="AA125" i="2"/>
  <c r="AC124" i="2"/>
  <c r="AB124" i="2"/>
  <c r="AA124" i="2"/>
  <c r="AC123" i="2"/>
  <c r="AB123" i="2"/>
  <c r="AA123" i="2"/>
  <c r="AC122" i="2"/>
  <c r="AB122" i="2"/>
  <c r="AA122" i="2"/>
  <c r="AC121" i="2"/>
  <c r="AB121" i="2"/>
  <c r="AA121" i="2"/>
  <c r="AC120" i="2"/>
  <c r="AB120" i="2"/>
  <c r="AA120" i="2"/>
  <c r="AC119" i="2"/>
  <c r="AB119" i="2"/>
  <c r="AA119" i="2"/>
  <c r="AC118" i="2"/>
  <c r="AB118" i="2"/>
  <c r="AA118" i="2"/>
  <c r="AC117" i="2"/>
  <c r="AB117" i="2"/>
  <c r="AA117" i="2"/>
  <c r="AC116" i="2"/>
  <c r="AB116" i="2"/>
  <c r="AA116" i="2"/>
  <c r="AC115" i="2"/>
  <c r="AB115" i="2"/>
  <c r="AA115" i="2"/>
  <c r="AC114" i="2"/>
  <c r="AB114" i="2"/>
  <c r="AA114" i="2"/>
  <c r="AC113" i="2"/>
  <c r="AB113" i="2"/>
  <c r="AA113" i="2"/>
  <c r="AC112" i="2"/>
  <c r="AB112" i="2"/>
  <c r="AA112" i="2"/>
  <c r="AC111" i="2"/>
  <c r="AB111" i="2"/>
  <c r="AA111" i="2"/>
  <c r="AC110" i="2"/>
  <c r="AB110" i="2"/>
  <c r="AA110" i="2"/>
  <c r="AC109" i="2"/>
  <c r="AB109" i="2"/>
  <c r="AA109" i="2"/>
  <c r="AC108" i="2"/>
  <c r="AB108" i="2"/>
  <c r="AA108" i="2"/>
  <c r="AC107" i="2"/>
  <c r="AB107" i="2"/>
  <c r="AA107" i="2"/>
  <c r="AC106" i="2"/>
  <c r="AB106" i="2"/>
  <c r="AA106" i="2"/>
  <c r="AC105" i="2"/>
  <c r="AB105" i="2"/>
  <c r="AA105" i="2"/>
  <c r="AC104" i="2"/>
  <c r="AB104" i="2"/>
  <c r="AA104" i="2"/>
  <c r="AC103" i="2"/>
  <c r="AB103" i="2"/>
  <c r="AA103" i="2"/>
  <c r="AC102" i="2"/>
  <c r="AB102" i="2"/>
  <c r="AA102" i="2"/>
  <c r="AC101" i="2"/>
  <c r="AB101" i="2"/>
  <c r="AA101" i="2"/>
  <c r="AC100" i="2"/>
  <c r="AB100" i="2"/>
  <c r="AA100" i="2"/>
  <c r="AC99" i="2"/>
  <c r="AB99" i="2"/>
  <c r="AA99" i="2"/>
  <c r="AC98" i="2"/>
  <c r="AB98" i="2"/>
  <c r="AA98" i="2"/>
  <c r="AC97" i="2"/>
  <c r="AB97" i="2"/>
  <c r="AA97" i="2"/>
  <c r="AC96" i="2"/>
  <c r="AB96" i="2"/>
  <c r="AA96" i="2"/>
  <c r="AC95" i="2"/>
  <c r="AB95" i="2"/>
  <c r="AA95" i="2"/>
  <c r="AC94" i="2"/>
  <c r="AB94" i="2"/>
  <c r="AA94" i="2"/>
  <c r="AC93" i="2"/>
  <c r="AB93" i="2"/>
  <c r="AA93" i="2"/>
  <c r="AC92" i="2"/>
  <c r="AB92" i="2"/>
  <c r="AA92" i="2"/>
  <c r="AC91" i="2"/>
  <c r="AB91" i="2"/>
  <c r="AA91" i="2"/>
  <c r="AC90" i="2"/>
  <c r="AB90" i="2"/>
  <c r="AA90" i="2"/>
  <c r="AC89" i="2"/>
  <c r="AB89" i="2"/>
  <c r="AA89" i="2"/>
  <c r="AC88" i="2"/>
  <c r="AB88" i="2"/>
  <c r="AA88" i="2"/>
  <c r="AC87" i="2"/>
  <c r="AB87" i="2"/>
  <c r="AA87" i="2"/>
  <c r="AC86" i="2"/>
  <c r="AB86" i="2"/>
  <c r="AA86" i="2"/>
  <c r="AC85" i="2"/>
  <c r="AB85" i="2"/>
  <c r="AA85" i="2"/>
  <c r="AC84" i="2"/>
  <c r="AB84" i="2"/>
  <c r="AA84" i="2"/>
  <c r="AC83" i="2"/>
  <c r="AB83" i="2"/>
  <c r="AA83" i="2"/>
  <c r="AC82" i="2"/>
  <c r="AB82" i="2"/>
  <c r="AA82" i="2"/>
  <c r="AC81" i="2"/>
  <c r="AB81" i="2"/>
  <c r="AA81" i="2"/>
  <c r="AC80" i="2"/>
  <c r="AB80" i="2"/>
  <c r="AA80" i="2"/>
  <c r="AC79" i="2"/>
  <c r="AB79" i="2"/>
  <c r="AA79" i="2"/>
  <c r="AC78" i="2"/>
  <c r="AB78" i="2"/>
  <c r="AA78" i="2"/>
  <c r="AC77" i="2"/>
  <c r="AB77" i="2"/>
  <c r="AA77" i="2"/>
  <c r="AC76" i="2"/>
  <c r="AB76" i="2"/>
  <c r="AA76" i="2"/>
  <c r="AC75" i="2"/>
  <c r="AB75" i="2"/>
  <c r="AA75" i="2"/>
  <c r="AC74" i="2"/>
  <c r="AB74" i="2"/>
  <c r="AA74" i="2"/>
  <c r="AC73" i="2"/>
  <c r="AB73" i="2"/>
  <c r="AA73" i="2"/>
  <c r="AC72" i="2"/>
  <c r="AB72" i="2"/>
  <c r="AA72" i="2"/>
  <c r="AC71" i="2"/>
  <c r="AB71" i="2"/>
  <c r="AA71" i="2"/>
  <c r="AC70" i="2"/>
  <c r="AB70" i="2"/>
  <c r="AA70" i="2"/>
  <c r="AC69" i="2"/>
  <c r="AB69" i="2"/>
  <c r="AA69" i="2"/>
  <c r="AC68" i="2"/>
  <c r="AB68" i="2"/>
  <c r="AA68" i="2"/>
  <c r="AC67" i="2"/>
  <c r="AB67" i="2"/>
  <c r="AA67" i="2"/>
  <c r="AC66" i="2"/>
  <c r="AB66" i="2"/>
  <c r="AA66" i="2"/>
  <c r="AC65" i="2"/>
  <c r="AB65" i="2"/>
  <c r="AA65" i="2"/>
  <c r="AC64" i="2"/>
  <c r="AB64" i="2"/>
  <c r="AA64" i="2"/>
  <c r="AC63" i="2"/>
  <c r="AB63" i="2"/>
  <c r="AA63" i="2"/>
  <c r="AC62" i="2"/>
  <c r="AB62" i="2"/>
  <c r="AA62" i="2"/>
  <c r="AC61" i="2"/>
  <c r="AB61" i="2"/>
  <c r="AA61" i="2"/>
  <c r="AC60" i="2"/>
  <c r="AB60" i="2"/>
  <c r="AA60" i="2"/>
  <c r="AC59" i="2"/>
  <c r="AB59" i="2"/>
  <c r="AA59" i="2"/>
  <c r="AC58" i="2"/>
  <c r="AB58" i="2"/>
  <c r="AA58" i="2"/>
  <c r="AC57" i="2"/>
  <c r="AB57" i="2"/>
  <c r="AA57" i="2"/>
  <c r="AC56" i="2"/>
  <c r="AB56" i="2"/>
  <c r="AA56" i="2"/>
  <c r="AC55" i="2"/>
  <c r="AB55" i="2"/>
  <c r="AA55" i="2"/>
  <c r="AC54" i="2"/>
  <c r="AB54" i="2"/>
  <c r="AA54" i="2"/>
  <c r="AC53" i="2"/>
  <c r="AB53" i="2"/>
  <c r="AA53" i="2"/>
  <c r="AC52" i="2"/>
  <c r="AB52" i="2"/>
  <c r="AA52" i="2"/>
  <c r="AC51" i="2"/>
  <c r="AB51" i="2"/>
  <c r="AA51" i="2"/>
  <c r="AC50" i="2"/>
  <c r="AB50" i="2"/>
  <c r="AA50" i="2"/>
  <c r="AC49" i="2"/>
  <c r="AB49" i="2"/>
  <c r="AA49" i="2"/>
  <c r="AC48" i="2"/>
  <c r="AB48" i="2"/>
  <c r="AA48" i="2"/>
  <c r="AC47" i="2"/>
  <c r="AB47" i="2"/>
  <c r="AA47" i="2"/>
  <c r="AC46" i="2"/>
  <c r="AB46" i="2"/>
  <c r="AA46" i="2"/>
  <c r="AC45" i="2"/>
  <c r="AB45" i="2"/>
  <c r="AA45" i="2"/>
  <c r="AC44" i="2"/>
  <c r="AB44" i="2"/>
  <c r="AA44" i="2"/>
  <c r="AC43" i="2"/>
  <c r="AB43" i="2"/>
  <c r="AA43" i="2"/>
  <c r="AC42" i="2"/>
  <c r="AB42" i="2"/>
  <c r="AA42" i="2"/>
  <c r="C267" i="2" l="1"/>
  <c r="D266" i="2"/>
  <c r="D265" i="2"/>
  <c r="D267" i="2" l="1"/>
  <c r="C268" i="2"/>
  <c r="D268" i="2" l="1"/>
  <c r="C269" i="2"/>
  <c r="C270" i="2" l="1"/>
  <c r="D269" i="2"/>
  <c r="C271" i="2" l="1"/>
  <c r="D270" i="2"/>
  <c r="Q63" i="2"/>
  <c r="D271" i="2" l="1"/>
  <c r="C272" i="2"/>
  <c r="C273" i="2" s="1"/>
  <c r="C274" i="2" s="1"/>
  <c r="Q5" i="2"/>
  <c r="Q7" i="2" s="1"/>
  <c r="Q11" i="2" s="1"/>
</calcChain>
</file>

<file path=xl/sharedStrings.xml><?xml version="1.0" encoding="utf-8"?>
<sst xmlns="http://schemas.openxmlformats.org/spreadsheetml/2006/main" count="892" uniqueCount="215">
  <si>
    <t>Depth (m)</t>
  </si>
  <si>
    <t>%</t>
  </si>
  <si>
    <t>StationID</t>
  </si>
  <si>
    <t>%Date</t>
  </si>
  <si>
    <t>Time</t>
  </si>
  <si>
    <t>Down(1),Up(2)</t>
  </si>
  <si>
    <t>Cast NO</t>
  </si>
  <si>
    <t>Lat (deg)</t>
  </si>
  <si>
    <t>Lat (min)</t>
  </si>
  <si>
    <t>Lon (deg)</t>
  </si>
  <si>
    <t>Lon(min)</t>
  </si>
  <si>
    <t>Windspeed</t>
  </si>
  <si>
    <t>Winddir</t>
  </si>
  <si>
    <t>Comments</t>
  </si>
  <si>
    <t>ACPF</t>
  </si>
  <si>
    <t>%Please fill in all data for every event (CTD/net tow)</t>
  </si>
  <si>
    <t>%There should be one line for the beginning of the event and one line for the end</t>
  </si>
  <si>
    <t>%Date is GMT and has the format yyyymmdd</t>
  </si>
  <si>
    <t xml:space="preserve">%Time is GMT and has the format hhmm </t>
  </si>
  <si>
    <t>%#,Number is consecutive for that event type</t>
  </si>
  <si>
    <t>%In/out (I/O): 1=In / 2=Out</t>
  </si>
  <si>
    <t>%LatD and LatM are Latitude Degrees and Minute and are positive N</t>
  </si>
  <si>
    <t>%LonD and LonM are Longitude Degrees and Min and are positive W</t>
  </si>
  <si>
    <t>%St is the name of the station (Line ID then station number)</t>
  </si>
  <si>
    <t>% SS = CTD operator estimate of sea state (Beaufort Scale)</t>
  </si>
  <si>
    <t>%Op=CTD operator</t>
  </si>
  <si>
    <t>% when 3 lines for NET, dep indicates wire out for net</t>
  </si>
  <si>
    <t>%Fill in any comments if needed.</t>
  </si>
  <si>
    <t>`</t>
  </si>
  <si>
    <t>%WSp=wind speed in m/s; WD=Wind direction from bridge</t>
  </si>
  <si>
    <t>Operator</t>
  </si>
  <si>
    <t>%Dep=waterdepth(m) from Furuno readout  by CTD which is depth below keel, keel is 3m (10ft)</t>
  </si>
  <si>
    <t>atn</t>
  </si>
  <si>
    <t>dry test</t>
  </si>
  <si>
    <t>surface only as pump didn't work</t>
  </si>
  <si>
    <t>dry test to learn CTD driving</t>
  </si>
  <si>
    <t>BS18</t>
  </si>
  <si>
    <t>BStrait14020.hdr file: put Station=BS20 by mistake, should be Station=BS18 as shown here in StationID</t>
  </si>
  <si>
    <t>% Altimeter = 0 if complete rubbish, 0.5 if some good readings, 1 if good both up and down</t>
  </si>
  <si>
    <t>Altimeter</t>
  </si>
  <si>
    <t>KNOTS</t>
  </si>
  <si>
    <t>Fog</t>
  </si>
  <si>
    <t>Final Alt</t>
  </si>
  <si>
    <t>Final depth</t>
  </si>
  <si>
    <t>Final Depth</t>
  </si>
  <si>
    <t>AltestWD</t>
  </si>
  <si>
    <t>0 = clear; 1= fog</t>
  </si>
  <si>
    <t>0=bad 1=good</t>
  </si>
  <si>
    <t>knots</t>
  </si>
  <si>
    <t>AND GET A WIRE TO CLEAN PUMPS WHEN NEEDED</t>
  </si>
  <si>
    <t>NEXT YEAR: m VISIBLE</t>
  </si>
  <si>
    <t>Wire Out</t>
  </si>
  <si>
    <t>Surf</t>
  </si>
  <si>
    <t>Bot</t>
  </si>
  <si>
    <t>SET LAPTOP TIME TO GMT</t>
  </si>
  <si>
    <t>KC</t>
  </si>
  <si>
    <t>JG</t>
  </si>
  <si>
    <t>BS12</t>
  </si>
  <si>
    <t>BS11.5</t>
  </si>
  <si>
    <t>20-22</t>
  </si>
  <si>
    <t>17-19</t>
  </si>
  <si>
    <t>23-24</t>
  </si>
  <si>
    <t>25-26</t>
  </si>
  <si>
    <t>27-30</t>
  </si>
  <si>
    <t>31-33</t>
  </si>
  <si>
    <t>34+</t>
  </si>
  <si>
    <t>16 or below</t>
  </si>
  <si>
    <t>BS11</t>
  </si>
  <si>
    <t>34-40</t>
  </si>
  <si>
    <t>40+</t>
  </si>
  <si>
    <t>LOCATION</t>
  </si>
  <si>
    <t>MAX OF TRANSIT</t>
  </si>
  <si>
    <t>NO ALTIMETER</t>
  </si>
  <si>
    <t>Type</t>
  </si>
  <si>
    <t>Wave H</t>
  </si>
  <si>
    <t>Distance to losing CTD sight (m)</t>
  </si>
  <si>
    <t>Clear(0) or Fog(1)</t>
  </si>
  <si>
    <t>Wave H (m)</t>
  </si>
  <si>
    <t>(m)</t>
  </si>
  <si>
    <t>Water clarity (m)</t>
  </si>
  <si>
    <t>SUNA bat s/n</t>
  </si>
  <si>
    <t>Total time</t>
  </si>
  <si>
    <t>Min SUNA on</t>
  </si>
  <si>
    <t>Changeat500min</t>
  </si>
  <si>
    <t>MZ</t>
  </si>
  <si>
    <t>A2-22 Post-deployment</t>
  </si>
  <si>
    <t>5 bottles at 50, 6 bottles at 48 (targeting 49),  SUNA battery changed (now number 5)</t>
  </si>
  <si>
    <t>A3</t>
  </si>
  <si>
    <t>Start of AL line (Eastward)</t>
  </si>
  <si>
    <t>NEW</t>
  </si>
  <si>
    <t>% Bering Strait 2023 NORSEMAN2 log CTD</t>
  </si>
  <si>
    <t>SUNA BATTERY</t>
  </si>
  <si>
    <t>%%%%%%%%%% STARTING HERE FOR 2023</t>
  </si>
  <si>
    <t>%example from 2022</t>
  </si>
  <si>
    <t>wettest001</t>
  </si>
  <si>
    <t>winch payout did not change at all, 5m soak at start was deeper (fixed tape mark for future), no leaky bottles</t>
  </si>
  <si>
    <t>A2_22_recovery</t>
  </si>
  <si>
    <t>A4_recovery</t>
  </si>
  <si>
    <t>KK</t>
  </si>
  <si>
    <t>took salinity and nutrient samples; did not recover mooring,only CTD cast</t>
  </si>
  <si>
    <t>-</t>
  </si>
  <si>
    <t>A3_2023_deploy</t>
  </si>
  <si>
    <t>A4_23_deploy</t>
  </si>
  <si>
    <t>RD</t>
  </si>
  <si>
    <t>A2_22_recovery_true</t>
  </si>
  <si>
    <t>A2_23_deploy</t>
  </si>
  <si>
    <t>BS22</t>
  </si>
  <si>
    <t>BS21.5</t>
  </si>
  <si>
    <t>took longer to resolve xmlcom file - took one that was not the most updated one with NMEA feeding to PC directly.</t>
  </si>
  <si>
    <t>BS21</t>
  </si>
  <si>
    <t>BS20.5</t>
  </si>
  <si>
    <t>bs20.5</t>
  </si>
  <si>
    <t>RW</t>
  </si>
  <si>
    <t>BS20</t>
  </si>
  <si>
    <t>BS19.5</t>
  </si>
  <si>
    <t>JM</t>
  </si>
  <si>
    <t>BS19</t>
  </si>
  <si>
    <t>BS17</t>
  </si>
  <si>
    <t>BS16</t>
  </si>
  <si>
    <t>BS18.5</t>
  </si>
  <si>
    <t>BS17.5</t>
  </si>
  <si>
    <t>BS16.5</t>
  </si>
  <si>
    <t>&gt;1</t>
  </si>
  <si>
    <t>Jellyfish sucked up, salinity measuring off.</t>
  </si>
  <si>
    <t>BS15.5</t>
  </si>
  <si>
    <t>BS15</t>
  </si>
  <si>
    <t>BS14.5</t>
  </si>
  <si>
    <t>BS14</t>
  </si>
  <si>
    <t>BS13.5</t>
  </si>
  <si>
    <t>BS13</t>
  </si>
  <si>
    <t>BS12.5</t>
  </si>
  <si>
    <t>End of BS line</t>
  </si>
  <si>
    <t>Start of AL line westbound</t>
  </si>
  <si>
    <t>AL27.5</t>
  </si>
  <si>
    <t>AL27</t>
  </si>
  <si>
    <t>AL26.5</t>
  </si>
  <si>
    <t>AL26</t>
  </si>
  <si>
    <t>AL25.5</t>
  </si>
  <si>
    <t>AL25</t>
  </si>
  <si>
    <t>AL24.5</t>
  </si>
  <si>
    <t>AL21</t>
  </si>
  <si>
    <t>AL24</t>
  </si>
  <si>
    <t>AL23.5</t>
  </si>
  <si>
    <t>AL23</t>
  </si>
  <si>
    <t>AL22.5</t>
  </si>
  <si>
    <t>AL22</t>
  </si>
  <si>
    <t>AL21.5</t>
  </si>
  <si>
    <t>AL20.5</t>
  </si>
  <si>
    <t>AL20</t>
  </si>
  <si>
    <t>AL19.5</t>
  </si>
  <si>
    <t>AL20_recast</t>
  </si>
  <si>
    <t>bottle 12 leaking, but sampled anyhow</t>
  </si>
  <si>
    <t xml:space="preserve">AL19 </t>
  </si>
  <si>
    <t>AL19</t>
  </si>
  <si>
    <t>AL18.5</t>
  </si>
  <si>
    <t xml:space="preserve">AL18 </t>
  </si>
  <si>
    <t>AL18</t>
  </si>
  <si>
    <t>AL17.5</t>
  </si>
  <si>
    <t xml:space="preserve">AL17 </t>
  </si>
  <si>
    <t>AL17</t>
  </si>
  <si>
    <t>AL16.5</t>
  </si>
  <si>
    <t xml:space="preserve">AL16 </t>
  </si>
  <si>
    <t>AL16</t>
  </si>
  <si>
    <t>AL15.5</t>
  </si>
  <si>
    <t xml:space="preserve">AL15 </t>
  </si>
  <si>
    <t>AL15</t>
  </si>
  <si>
    <t>AL14.5</t>
  </si>
  <si>
    <t xml:space="preserve">AL14 </t>
  </si>
  <si>
    <t>AL14</t>
  </si>
  <si>
    <t>AL13.5</t>
  </si>
  <si>
    <t>Came up without firing botles so recast to avoid yoyoing</t>
  </si>
  <si>
    <t>AL20TM</t>
  </si>
  <si>
    <t>AL14TM</t>
  </si>
  <si>
    <t>AL15.5TM</t>
  </si>
  <si>
    <t>duplicate and unfiltered nutrients from bottom bottle</t>
  </si>
  <si>
    <t>AL17TM</t>
  </si>
  <si>
    <t>AL13</t>
  </si>
  <si>
    <t>AL12.5</t>
  </si>
  <si>
    <t>Took surface sample from bucket - leaky bottle #12</t>
  </si>
  <si>
    <t>CCL5</t>
  </si>
  <si>
    <t>CCL6</t>
  </si>
  <si>
    <t>CCL7</t>
  </si>
  <si>
    <t>CCL8</t>
  </si>
  <si>
    <t>CCL8.5</t>
  </si>
  <si>
    <t>Monica sample</t>
  </si>
  <si>
    <t>CCL14</t>
  </si>
  <si>
    <t>WV2 in nutrient sample bottle #3264; white stuff in water</t>
  </si>
  <si>
    <t>last CTD and Monica sample and only surface bottle for nutrients, SUNA battery change at 0342 07/13 (12.2 V)</t>
  </si>
  <si>
    <t>WV2</t>
  </si>
  <si>
    <t>BS12.25</t>
  </si>
  <si>
    <t>Duplicate salinity, duplicate nutrients, duplicate unfiltered nutrients (bottom bottle), Monica sample (surface)</t>
  </si>
  <si>
    <t>Bottle 12 leaked, but at surf so sampled still</t>
  </si>
  <si>
    <t>Bottle 8 leaked, sampled 9 instead. Bottle 12 leaked, but at surf so sampled still</t>
  </si>
  <si>
    <t>WV 1</t>
  </si>
  <si>
    <t>sampled for salinity also</t>
  </si>
  <si>
    <t>%Ty=Type: 1=CTD | 2=Net tow | 4=prod cast  x | 5=LaramieTM | 6=CTD w Nuts | 7=CTD w Sal | 8=CTD w Sal + Nuts | 9=CTD +Monica sample |10=CTD w Nuts + Monica |11 =Surface  bucket nuts+monica+bio| 12=ctd+nut+salt+monica | 13=surface bucket bio</t>
  </si>
  <si>
    <t>Surface nutrients and Monica's sample #1 - strange white particles in surface - samples taken from bucket</t>
  </si>
  <si>
    <t>How many of</t>
  </si>
  <si>
    <t>Pumps+CTD+WV</t>
  </si>
  <si>
    <t>CTD</t>
  </si>
  <si>
    <t>Tow</t>
  </si>
  <si>
    <t>Prod</t>
  </si>
  <si>
    <t>Laramie</t>
  </si>
  <si>
    <t>CTDwNut</t>
  </si>
  <si>
    <t>CTDwSal</t>
  </si>
  <si>
    <t>CTDwNut&amp;Sal</t>
  </si>
  <si>
    <t>CTD+Monica</t>
  </si>
  <si>
    <t>CTDwNut*Monica</t>
  </si>
  <si>
    <t>Bucket, nuts, Monica, bio</t>
  </si>
  <si>
    <t>CTDwNut*&amp;Sal&amp;Monica</t>
  </si>
  <si>
    <t>Bucket bio</t>
  </si>
  <si>
    <t>CTD with nut</t>
  </si>
  <si>
    <t xml:space="preserve">Bottle log should have how many pages </t>
  </si>
  <si>
    <t>CTD tot-CTD only</t>
  </si>
  <si>
    <t xml:space="preserve">Yes it does!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</si>
</sst>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10"/>
      <name val="Arial"/>
      <family val="2"/>
    </font>
    <font>
      <b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sz val="10"/>
      <color rgb="FF0070C0"/>
      <name val="Arial"/>
      <family val="2"/>
    </font>
    <font>
      <b/>
      <sz val="10"/>
      <color rgb="FF0070C0"/>
      <name val="Arial"/>
      <family val="2"/>
    </font>
    <font>
      <sz val="11"/>
      <color theme="7" tint="0.79998168889431442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18">
    <border>
      <left/>
      <right/>
      <top/>
      <bottom/>
      <diagonal/>
    </border>
    <border>
      <left/>
      <right style="thin">
        <color theme="2" tint="-9.9948118533890809E-2"/>
      </right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/>
      <bottom/>
      <diagonal/>
    </border>
    <border>
      <left/>
      <right style="thin">
        <color theme="2" tint="-9.9948118533890809E-2"/>
      </right>
      <top/>
      <bottom style="thin">
        <color indexed="64"/>
      </bottom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indexed="64"/>
      </bottom>
      <diagonal/>
    </border>
    <border>
      <left style="thin">
        <color theme="2" tint="-9.9948118533890809E-2"/>
      </left>
      <right/>
      <top/>
      <bottom/>
      <diagonal/>
    </border>
    <border>
      <left style="thin">
        <color theme="2" tint="-9.9948118533890809E-2"/>
      </left>
      <right style="thin">
        <color theme="2" tint="-9.9948118533890809E-2"/>
      </right>
      <top/>
      <bottom style="thin">
        <color theme="2" tint="-0.249977111117893"/>
      </bottom>
      <diagonal/>
    </border>
    <border>
      <left/>
      <right style="thin">
        <color theme="2" tint="-9.9948118533890809E-2"/>
      </right>
      <top style="thin">
        <color theme="2" tint="-0.249977111117893"/>
      </top>
      <bottom style="thin">
        <color theme="2" tint="-0.249977111117893"/>
      </bottom>
      <diagonal/>
    </border>
    <border>
      <left style="thin">
        <color theme="2" tint="-9.9948118533890809E-2"/>
      </left>
      <right style="thin">
        <color theme="2" tint="-9.9948118533890809E-2"/>
      </right>
      <top style="thin">
        <color theme="2" tint="-0.249977111117893"/>
      </top>
      <bottom style="thin">
        <color theme="2" tint="-0.24997711111789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2" tint="-9.9948118533890809E-2"/>
      </right>
      <top style="thin">
        <color indexed="64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indexed="64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thin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 style="thin">
        <color theme="0" tint="-4.9989318521683403E-2"/>
      </top>
      <bottom style="medium">
        <color indexed="64"/>
      </bottom>
      <diagonal/>
    </border>
    <border>
      <left style="thin">
        <color theme="0" tint="-4.9989318521683403E-2"/>
      </left>
      <right style="thin">
        <color theme="0" tint="-4.9989318521683403E-2"/>
      </right>
      <top/>
      <bottom style="thin">
        <color theme="0" tint="-4.9989318521683403E-2"/>
      </bottom>
      <diagonal/>
    </border>
    <border>
      <left style="thin">
        <color theme="0" tint="-4.9989318521683403E-2"/>
      </left>
      <right style="thin">
        <color theme="0" tint="-4.9989318521683403E-2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4">
    <xf numFmtId="0" fontId="0" fillId="0" borderId="0" xfId="0"/>
    <xf numFmtId="0" fontId="0" fillId="4" borderId="0" xfId="0" applyFill="1"/>
    <xf numFmtId="0" fontId="0" fillId="0" borderId="0" xfId="0" applyProtection="1">
      <protection hidden="1"/>
    </xf>
    <xf numFmtId="0" fontId="4" fillId="0" borderId="1" xfId="0" applyFont="1" applyBorder="1"/>
    <xf numFmtId="1" fontId="4" fillId="0" borderId="2" xfId="0" applyNumberFormat="1" applyFont="1" applyBorder="1"/>
    <xf numFmtId="0" fontId="4" fillId="0" borderId="2" xfId="0" applyFont="1" applyBorder="1"/>
    <xf numFmtId="0" fontId="4" fillId="0" borderId="2" xfId="0" applyFont="1" applyBorder="1" applyAlignment="1">
      <alignment horizontal="center"/>
    </xf>
    <xf numFmtId="0" fontId="0" fillId="0" borderId="1" xfId="0" applyBorder="1"/>
    <xf numFmtId="1" fontId="0" fillId="0" borderId="2" xfId="0" applyNumberFormat="1" applyBorder="1"/>
    <xf numFmtId="0" fontId="0" fillId="0" borderId="2" xfId="0" applyBorder="1"/>
    <xf numFmtId="0" fontId="0" fillId="0" borderId="2" xfId="0" applyBorder="1" applyAlignment="1">
      <alignment horizontal="center"/>
    </xf>
    <xf numFmtId="0" fontId="1" fillId="0" borderId="2" xfId="0" applyFont="1" applyBorder="1"/>
    <xf numFmtId="0" fontId="1" fillId="0" borderId="1" xfId="0" applyFont="1" applyBorder="1"/>
    <xf numFmtId="1" fontId="2" fillId="0" borderId="2" xfId="0" applyNumberFormat="1" applyFont="1" applyBorder="1"/>
    <xf numFmtId="0" fontId="3" fillId="0" borderId="2" xfId="0" applyFont="1" applyBorder="1" applyAlignment="1">
      <alignment horizontal="center"/>
    </xf>
    <xf numFmtId="164" fontId="1" fillId="0" borderId="2" xfId="0" applyNumberFormat="1" applyFont="1" applyBorder="1"/>
    <xf numFmtId="164" fontId="3" fillId="0" borderId="2" xfId="0" applyNumberFormat="1" applyFont="1" applyBorder="1" applyAlignment="1">
      <alignment horizontal="center"/>
    </xf>
    <xf numFmtId="0" fontId="6" fillId="0" borderId="2" xfId="0" applyFont="1" applyBorder="1"/>
    <xf numFmtId="0" fontId="3" fillId="0" borderId="2" xfId="0" applyFont="1" applyBorder="1"/>
    <xf numFmtId="164" fontId="1" fillId="0" borderId="2" xfId="0" applyNumberFormat="1" applyFont="1" applyBorder="1" applyAlignment="1">
      <alignment horizontal="center"/>
    </xf>
    <xf numFmtId="0" fontId="0" fillId="2" borderId="2" xfId="0" applyFill="1" applyBorder="1"/>
    <xf numFmtId="0" fontId="5" fillId="0" borderId="1" xfId="0" applyFont="1" applyBorder="1"/>
    <xf numFmtId="1" fontId="5" fillId="0" borderId="2" xfId="0" applyNumberFormat="1" applyFont="1" applyBorder="1"/>
    <xf numFmtId="0" fontId="5" fillId="0" borderId="2" xfId="0" applyFont="1" applyBorder="1"/>
    <xf numFmtId="0" fontId="5" fillId="0" borderId="2" xfId="0" applyFont="1" applyBorder="1" applyAlignment="1">
      <alignment horizontal="center"/>
    </xf>
    <xf numFmtId="0" fontId="5" fillId="4" borderId="1" xfId="0" applyFont="1" applyFill="1" applyBorder="1"/>
    <xf numFmtId="1" fontId="5" fillId="4" borderId="2" xfId="0" applyNumberFormat="1" applyFont="1" applyFill="1" applyBorder="1"/>
    <xf numFmtId="0" fontId="5" fillId="4" borderId="2" xfId="0" applyFont="1" applyFill="1" applyBorder="1" applyAlignment="1">
      <alignment horizontal="center"/>
    </xf>
    <xf numFmtId="0" fontId="0" fillId="0" borderId="4" xfId="0" applyBorder="1"/>
    <xf numFmtId="1" fontId="0" fillId="0" borderId="4" xfId="0" applyNumberFormat="1" applyBorder="1"/>
    <xf numFmtId="0" fontId="4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3" borderId="4" xfId="0" applyFill="1" applyBorder="1"/>
    <xf numFmtId="0" fontId="0" fillId="0" borderId="3" xfId="0" applyBorder="1"/>
    <xf numFmtId="0" fontId="4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4" fillId="0" borderId="5" xfId="0" applyFont="1" applyBorder="1"/>
    <xf numFmtId="0" fontId="0" fillId="0" borderId="5" xfId="0" applyBorder="1"/>
    <xf numFmtId="0" fontId="5" fillId="0" borderId="5" xfId="0" applyFont="1" applyBorder="1"/>
    <xf numFmtId="0" fontId="4" fillId="5" borderId="2" xfId="0" applyFont="1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/>
    <xf numFmtId="1" fontId="0" fillId="5" borderId="2" xfId="0" applyNumberFormat="1" applyFill="1" applyBorder="1"/>
    <xf numFmtId="0" fontId="0" fillId="5" borderId="2" xfId="0" applyFill="1" applyBorder="1"/>
    <xf numFmtId="0" fontId="4" fillId="5" borderId="2" xfId="0" applyFont="1" applyFill="1" applyBorder="1"/>
    <xf numFmtId="0" fontId="7" fillId="0" borderId="2" xfId="0" applyFont="1" applyBorder="1"/>
    <xf numFmtId="0" fontId="8" fillId="0" borderId="2" xfId="0" applyFont="1" applyBorder="1"/>
    <xf numFmtId="0" fontId="8" fillId="5" borderId="2" xfId="0" applyFont="1" applyFill="1" applyBorder="1"/>
    <xf numFmtId="0" fontId="1" fillId="0" borderId="2" xfId="0" applyFont="1" applyBorder="1" applyAlignment="1">
      <alignment horizontal="center"/>
    </xf>
    <xf numFmtId="0" fontId="9" fillId="0" borderId="2" xfId="0" applyFont="1" applyBorder="1"/>
    <xf numFmtId="0" fontId="10" fillId="0" borderId="2" xfId="0" applyFont="1" applyBorder="1"/>
    <xf numFmtId="0" fontId="8" fillId="0" borderId="4" xfId="0" applyFont="1" applyBorder="1"/>
    <xf numFmtId="0" fontId="0" fillId="6" borderId="6" xfId="0" applyFill="1" applyBorder="1"/>
    <xf numFmtId="0" fontId="0" fillId="6" borderId="7" xfId="0" applyFill="1" applyBorder="1"/>
    <xf numFmtId="1" fontId="0" fillId="6" borderId="8" xfId="0" applyNumberFormat="1" applyFill="1" applyBorder="1"/>
    <xf numFmtId="0" fontId="0" fillId="6" borderId="8" xfId="0" applyFill="1" applyBorder="1" applyAlignment="1">
      <alignment horizontal="center"/>
    </xf>
    <xf numFmtId="0" fontId="4" fillId="6" borderId="8" xfId="0" applyFont="1" applyFill="1" applyBorder="1" applyAlignment="1">
      <alignment horizontal="center"/>
    </xf>
    <xf numFmtId="0" fontId="0" fillId="6" borderId="8" xfId="0" applyFill="1" applyBorder="1"/>
    <xf numFmtId="0" fontId="8" fillId="6" borderId="8" xfId="0" applyFont="1" applyFill="1" applyBorder="1"/>
    <xf numFmtId="0" fontId="0" fillId="5" borderId="4" xfId="0" applyFill="1" applyBorder="1"/>
    <xf numFmtId="0" fontId="11" fillId="0" borderId="0" xfId="0" applyFont="1" applyProtection="1">
      <protection hidden="1"/>
    </xf>
    <xf numFmtId="0" fontId="6" fillId="0" borderId="0" xfId="0" applyFont="1"/>
    <xf numFmtId="0" fontId="6" fillId="0" borderId="0" xfId="0" applyFont="1" applyProtection="1">
      <protection hidden="1"/>
    </xf>
    <xf numFmtId="0" fontId="11" fillId="0" borderId="0" xfId="0" applyFont="1"/>
    <xf numFmtId="0" fontId="0" fillId="7" borderId="10" xfId="0" applyFill="1" applyBorder="1"/>
    <xf numFmtId="1" fontId="0" fillId="5" borderId="9" xfId="0" applyNumberFormat="1" applyFill="1" applyBorder="1"/>
    <xf numFmtId="0" fontId="0" fillId="5" borderId="9" xfId="0" applyFill="1" applyBorder="1" applyAlignment="1">
      <alignment horizontal="center"/>
    </xf>
    <xf numFmtId="0" fontId="4" fillId="5" borderId="9" xfId="0" applyFont="1" applyFill="1" applyBorder="1" applyAlignment="1">
      <alignment horizontal="center"/>
    </xf>
    <xf numFmtId="0" fontId="0" fillId="5" borderId="9" xfId="0" applyFill="1" applyBorder="1"/>
    <xf numFmtId="0" fontId="4" fillId="5" borderId="9" xfId="0" applyFont="1" applyFill="1" applyBorder="1"/>
    <xf numFmtId="0" fontId="8" fillId="5" borderId="9" xfId="0" applyFont="1" applyFill="1" applyBorder="1"/>
    <xf numFmtId="0" fontId="0" fillId="6" borderId="2" xfId="0" applyFill="1" applyBorder="1"/>
    <xf numFmtId="0" fontId="4" fillId="0" borderId="2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0" fillId="5" borderId="2" xfId="0" applyFill="1" applyBorder="1" applyAlignment="1">
      <alignment horizontal="right"/>
    </xf>
    <xf numFmtId="0" fontId="0" fillId="6" borderId="8" xfId="0" applyFill="1" applyBorder="1" applyAlignment="1">
      <alignment horizontal="right"/>
    </xf>
    <xf numFmtId="0" fontId="0" fillId="0" borderId="4" xfId="0" applyBorder="1" applyAlignment="1">
      <alignment horizontal="right"/>
    </xf>
    <xf numFmtId="0" fontId="3" fillId="0" borderId="2" xfId="0" applyFont="1" applyBorder="1" applyAlignment="1">
      <alignment horizontal="right"/>
    </xf>
    <xf numFmtId="0" fontId="1" fillId="0" borderId="2" xfId="0" applyFont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0" fillId="5" borderId="9" xfId="0" applyFill="1" applyBorder="1" applyAlignment="1">
      <alignment horizontal="right"/>
    </xf>
    <xf numFmtId="0" fontId="0" fillId="3" borderId="11" xfId="0" applyFill="1" applyBorder="1"/>
    <xf numFmtId="1" fontId="0" fillId="0" borderId="11" xfId="0" applyNumberFormat="1" applyBorder="1"/>
    <xf numFmtId="0" fontId="0" fillId="0" borderId="11" xfId="0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0" fillId="0" borderId="11" xfId="0" applyBorder="1"/>
    <xf numFmtId="0" fontId="4" fillId="0" borderId="11" xfId="0" applyFont="1" applyBorder="1"/>
    <xf numFmtId="0" fontId="8" fillId="0" borderId="11" xfId="0" applyFont="1" applyBorder="1"/>
    <xf numFmtId="0" fontId="0" fillId="0" borderId="11" xfId="0" applyBorder="1" applyAlignment="1">
      <alignment horizontal="right"/>
    </xf>
    <xf numFmtId="0" fontId="0" fillId="5" borderId="12" xfId="0" applyFill="1" applyBorder="1"/>
    <xf numFmtId="1" fontId="0" fillId="5" borderId="12" xfId="0" applyNumberFormat="1" applyFill="1" applyBorder="1"/>
    <xf numFmtId="0" fontId="0" fillId="5" borderId="12" xfId="0" applyFill="1" applyBorder="1" applyAlignment="1">
      <alignment horizontal="center"/>
    </xf>
    <xf numFmtId="0" fontId="4" fillId="5" borderId="12" xfId="0" applyFont="1" applyFill="1" applyBorder="1" applyAlignment="1">
      <alignment horizontal="center"/>
    </xf>
    <xf numFmtId="0" fontId="4" fillId="5" borderId="12" xfId="0" applyFont="1" applyFill="1" applyBorder="1"/>
    <xf numFmtId="0" fontId="8" fillId="5" borderId="12" xfId="0" applyFont="1" applyFill="1" applyBorder="1"/>
    <xf numFmtId="0" fontId="0" fillId="5" borderId="12" xfId="0" applyFill="1" applyBorder="1" applyAlignment="1">
      <alignment horizontal="right"/>
    </xf>
    <xf numFmtId="0" fontId="0" fillId="0" borderId="12" xfId="0" applyBorder="1"/>
    <xf numFmtId="1" fontId="0" fillId="0" borderId="12" xfId="0" applyNumberFormat="1" applyBorder="1"/>
    <xf numFmtId="0" fontId="0" fillId="0" borderId="12" xfId="0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4" fillId="0" borderId="12" xfId="0" applyFont="1" applyBorder="1"/>
    <xf numFmtId="0" fontId="8" fillId="0" borderId="12" xfId="0" applyFont="1" applyBorder="1"/>
    <xf numFmtId="0" fontId="0" fillId="0" borderId="12" xfId="0" applyBorder="1" applyAlignment="1">
      <alignment horizontal="right"/>
    </xf>
    <xf numFmtId="0" fontId="0" fillId="3" borderId="12" xfId="0" applyFill="1" applyBorder="1"/>
    <xf numFmtId="0" fontId="4" fillId="3" borderId="12" xfId="0" applyFont="1" applyFill="1" applyBorder="1"/>
    <xf numFmtId="0" fontId="0" fillId="6" borderId="12" xfId="0" applyFill="1" applyBorder="1"/>
    <xf numFmtId="1" fontId="0" fillId="6" borderId="12" xfId="0" applyNumberFormat="1" applyFill="1" applyBorder="1"/>
    <xf numFmtId="0" fontId="0" fillId="6" borderId="12" xfId="0" applyFill="1" applyBorder="1" applyAlignment="1">
      <alignment horizontal="center"/>
    </xf>
    <xf numFmtId="0" fontId="4" fillId="6" borderId="12" xfId="0" applyFont="1" applyFill="1" applyBorder="1" applyAlignment="1">
      <alignment horizontal="center"/>
    </xf>
    <xf numFmtId="0" fontId="4" fillId="6" borderId="12" xfId="0" applyFont="1" applyFill="1" applyBorder="1"/>
    <xf numFmtId="0" fontId="8" fillId="6" borderId="12" xfId="0" applyFont="1" applyFill="1" applyBorder="1"/>
    <xf numFmtId="0" fontId="0" fillId="6" borderId="12" xfId="0" applyFill="1" applyBorder="1" applyAlignment="1">
      <alignment horizontal="right"/>
    </xf>
    <xf numFmtId="0" fontId="0" fillId="5" borderId="13" xfId="0" applyFill="1" applyBorder="1"/>
    <xf numFmtId="1" fontId="0" fillId="5" borderId="13" xfId="0" applyNumberFormat="1" applyFill="1" applyBorder="1"/>
    <xf numFmtId="0" fontId="0" fillId="5" borderId="13" xfId="0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5" borderId="13" xfId="0" applyFont="1" applyFill="1" applyBorder="1"/>
    <xf numFmtId="0" fontId="8" fillId="5" borderId="13" xfId="0" applyFont="1" applyFill="1" applyBorder="1"/>
    <xf numFmtId="0" fontId="0" fillId="5" borderId="13" xfId="0" applyFill="1" applyBorder="1" applyAlignment="1">
      <alignment horizontal="right"/>
    </xf>
    <xf numFmtId="0" fontId="0" fillId="5" borderId="11" xfId="0" applyFill="1" applyBorder="1"/>
    <xf numFmtId="1" fontId="0" fillId="3" borderId="11" xfId="0" applyNumberFormat="1" applyFill="1" applyBorder="1"/>
    <xf numFmtId="0" fontId="0" fillId="3" borderId="11" xfId="0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0" fontId="4" fillId="3" borderId="11" xfId="0" applyFont="1" applyFill="1" applyBorder="1"/>
    <xf numFmtId="0" fontId="8" fillId="3" borderId="11" xfId="0" applyFont="1" applyFill="1" applyBorder="1"/>
    <xf numFmtId="1" fontId="0" fillId="5" borderId="11" xfId="0" applyNumberFormat="1" applyFill="1" applyBorder="1"/>
    <xf numFmtId="0" fontId="0" fillId="5" borderId="11" xfId="0" applyFill="1" applyBorder="1" applyAlignment="1">
      <alignment horizontal="center"/>
    </xf>
    <xf numFmtId="0" fontId="4" fillId="5" borderId="11" xfId="0" applyFont="1" applyFill="1" applyBorder="1" applyAlignment="1">
      <alignment horizontal="center"/>
    </xf>
    <xf numFmtId="0" fontId="4" fillId="5" borderId="11" xfId="0" applyFont="1" applyFill="1" applyBorder="1"/>
    <xf numFmtId="0" fontId="8" fillId="5" borderId="11" xfId="0" applyFont="1" applyFill="1" applyBorder="1"/>
    <xf numFmtId="0" fontId="0" fillId="5" borderId="11" xfId="0" applyFill="1" applyBorder="1" applyAlignment="1">
      <alignment horizontal="right"/>
    </xf>
    <xf numFmtId="0" fontId="0" fillId="0" borderId="13" xfId="0" applyBorder="1"/>
    <xf numFmtId="1" fontId="0" fillId="0" borderId="13" xfId="0" applyNumberFormat="1" applyBorder="1"/>
    <xf numFmtId="0" fontId="0" fillId="0" borderId="13" xfId="0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3" xfId="0" applyFill="1" applyBorder="1"/>
    <xf numFmtId="0" fontId="4" fillId="3" borderId="13" xfId="0" applyFont="1" applyFill="1" applyBorder="1"/>
    <xf numFmtId="0" fontId="8" fillId="0" borderId="13" xfId="0" applyFont="1" applyBorder="1"/>
    <xf numFmtId="0" fontId="0" fillId="0" borderId="13" xfId="0" applyBorder="1" applyAlignment="1">
      <alignment horizontal="right"/>
    </xf>
    <xf numFmtId="0" fontId="4" fillId="0" borderId="13" xfId="0" applyFont="1" applyBorder="1"/>
    <xf numFmtId="0" fontId="0" fillId="0" borderId="15" xfId="0" applyBorder="1"/>
    <xf numFmtId="1" fontId="0" fillId="0" borderId="15" xfId="0" applyNumberFormat="1" applyBorder="1"/>
    <xf numFmtId="0" fontId="0" fillId="0" borderId="15" xfId="0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3" borderId="15" xfId="0" applyFont="1" applyFill="1" applyBorder="1"/>
    <xf numFmtId="0" fontId="8" fillId="0" borderId="15" xfId="0" applyFont="1" applyBorder="1"/>
    <xf numFmtId="0" fontId="0" fillId="5" borderId="14" xfId="0" applyFill="1" applyBorder="1"/>
    <xf numFmtId="1" fontId="0" fillId="5" borderId="14" xfId="0" applyNumberFormat="1" applyFill="1" applyBorder="1"/>
    <xf numFmtId="0" fontId="0" fillId="5" borderId="14" xfId="0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14" xfId="0" applyFont="1" applyFill="1" applyBorder="1"/>
    <xf numFmtId="0" fontId="8" fillId="5" borderId="14" xfId="0" applyFont="1" applyFill="1" applyBorder="1"/>
    <xf numFmtId="0" fontId="0" fillId="5" borderId="14" xfId="0" applyFill="1" applyBorder="1" applyAlignment="1">
      <alignment horizontal="right"/>
    </xf>
    <xf numFmtId="0" fontId="0" fillId="5" borderId="15" xfId="0" applyFill="1" applyBorder="1"/>
    <xf numFmtId="1" fontId="0" fillId="5" borderId="15" xfId="0" applyNumberFormat="1" applyFill="1" applyBorder="1"/>
    <xf numFmtId="0" fontId="0" fillId="5" borderId="15" xfId="0" applyFill="1" applyBorder="1" applyAlignment="1">
      <alignment horizontal="center"/>
    </xf>
    <xf numFmtId="0" fontId="4" fillId="5" borderId="15" xfId="0" applyFont="1" applyFill="1" applyBorder="1" applyAlignment="1">
      <alignment horizontal="center"/>
    </xf>
    <xf numFmtId="0" fontId="4" fillId="5" borderId="15" xfId="0" applyFont="1" applyFill="1" applyBorder="1"/>
    <xf numFmtId="0" fontId="8" fillId="5" borderId="15" xfId="0" applyFont="1" applyFill="1" applyBorder="1"/>
    <xf numFmtId="0" fontId="0" fillId="5" borderId="15" xfId="0" applyFill="1" applyBorder="1" applyAlignment="1">
      <alignment horizontal="right"/>
    </xf>
    <xf numFmtId="0" fontId="0" fillId="0" borderId="16" xfId="0" applyBorder="1"/>
    <xf numFmtId="1" fontId="0" fillId="0" borderId="16" xfId="0" applyNumberFormat="1" applyBorder="1"/>
    <xf numFmtId="0" fontId="0" fillId="0" borderId="16" xfId="0" applyBorder="1" applyAlignment="1">
      <alignment horizontal="center"/>
    </xf>
    <xf numFmtId="0" fontId="4" fillId="0" borderId="16" xfId="0" applyFont="1" applyBorder="1" applyAlignment="1">
      <alignment horizontal="center"/>
    </xf>
    <xf numFmtId="0" fontId="4" fillId="3" borderId="16" xfId="0" applyFont="1" applyFill="1" applyBorder="1"/>
    <xf numFmtId="0" fontId="8" fillId="0" borderId="16" xfId="0" applyFont="1" applyBorder="1"/>
    <xf numFmtId="0" fontId="0" fillId="0" borderId="16" xfId="0" applyBorder="1" applyAlignment="1">
      <alignment horizontal="right"/>
    </xf>
    <xf numFmtId="0" fontId="0" fillId="3" borderId="15" xfId="0" applyFill="1" applyBorder="1"/>
    <xf numFmtId="0" fontId="0" fillId="6" borderId="15" xfId="0" applyFill="1" applyBorder="1"/>
    <xf numFmtId="0" fontId="0" fillId="6" borderId="13" xfId="0" applyFill="1" applyBorder="1"/>
    <xf numFmtId="1" fontId="0" fillId="6" borderId="13" xfId="0" applyNumberFormat="1" applyFill="1" applyBorder="1"/>
    <xf numFmtId="0" fontId="0" fillId="6" borderId="13" xfId="0" applyFill="1" applyBorder="1" applyAlignment="1">
      <alignment horizontal="center"/>
    </xf>
    <xf numFmtId="0" fontId="4" fillId="6" borderId="13" xfId="0" applyFont="1" applyFill="1" applyBorder="1" applyAlignment="1">
      <alignment horizontal="center"/>
    </xf>
    <xf numFmtId="0" fontId="4" fillId="6" borderId="13" xfId="0" applyFont="1" applyFill="1" applyBorder="1"/>
    <xf numFmtId="0" fontId="8" fillId="6" borderId="13" xfId="0" applyFont="1" applyFill="1" applyBorder="1"/>
    <xf numFmtId="0" fontId="0" fillId="6" borderId="13" xfId="0" applyFill="1" applyBorder="1" applyAlignment="1">
      <alignment horizontal="right"/>
    </xf>
    <xf numFmtId="0" fontId="0" fillId="0" borderId="15" xfId="0" applyBorder="1" applyAlignment="1">
      <alignment horizontal="right"/>
    </xf>
    <xf numFmtId="0" fontId="0" fillId="6" borderId="14" xfId="0" applyFill="1" applyBorder="1"/>
    <xf numFmtId="1" fontId="0" fillId="6" borderId="14" xfId="0" applyNumberFormat="1" applyFill="1" applyBorder="1"/>
    <xf numFmtId="0" fontId="0" fillId="6" borderId="14" xfId="0" applyFill="1" applyBorder="1" applyAlignment="1">
      <alignment horizontal="center"/>
    </xf>
    <xf numFmtId="0" fontId="4" fillId="6" borderId="14" xfId="0" applyFont="1" applyFill="1" applyBorder="1" applyAlignment="1">
      <alignment horizontal="center"/>
    </xf>
    <xf numFmtId="0" fontId="4" fillId="6" borderId="14" xfId="0" applyFont="1" applyFill="1" applyBorder="1"/>
    <xf numFmtId="0" fontId="8" fillId="6" borderId="14" xfId="0" applyFont="1" applyFill="1" applyBorder="1"/>
    <xf numFmtId="0" fontId="0" fillId="6" borderId="14" xfId="0" applyFill="1" applyBorder="1" applyAlignment="1">
      <alignment horizontal="right"/>
    </xf>
    <xf numFmtId="0" fontId="0" fillId="0" borderId="17" xfId="0" applyBorder="1"/>
    <xf numFmtId="0" fontId="0" fillId="0" borderId="17" xfId="0" applyBorder="1" applyProtection="1">
      <protection hidden="1"/>
    </xf>
    <xf numFmtId="0" fontId="0" fillId="0" borderId="2" xfId="0" applyBorder="1" applyAlignment="1">
      <alignment horizontal="left"/>
    </xf>
    <xf numFmtId="0" fontId="4" fillId="0" borderId="4" xfId="0" applyFont="1" applyBorder="1" applyAlignment="1">
      <alignment horizontal="center" wrapText="1"/>
    </xf>
    <xf numFmtId="0" fontId="4" fillId="0" borderId="3" xfId="0" applyFont="1" applyBorder="1" applyAlignment="1">
      <alignment wrapText="1"/>
    </xf>
    <xf numFmtId="1" fontId="4" fillId="0" borderId="4" xfId="0" applyNumberFormat="1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4" fillId="0" borderId="4" xfId="0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9FBFD"/>
      <color rgb="FF16D6EA"/>
      <color rgb="FFFF0000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K376"/>
  <sheetViews>
    <sheetView tabSelected="1" topLeftCell="A38" zoomScale="90" zoomScaleNormal="90" workbookViewId="0">
      <pane ySplit="1335" topLeftCell="A35" activePane="bottomLeft"/>
      <selection activeCell="F41" sqref="F41"/>
      <selection pane="bottomLeft" activeCell="B41" sqref="B41:Z41"/>
    </sheetView>
  </sheetViews>
  <sheetFormatPr defaultRowHeight="15" x14ac:dyDescent="0.25"/>
  <cols>
    <col min="1" max="1" width="9.140625" style="2"/>
    <col min="2" max="2" width="11.42578125" style="7" customWidth="1"/>
    <col min="3" max="3" width="6.42578125" style="8" customWidth="1"/>
    <col min="4" max="4" width="5.85546875" style="10" customWidth="1"/>
    <col min="5" max="5" width="8.140625" style="6" customWidth="1"/>
    <col min="6" max="6" width="7.85546875" style="10" customWidth="1"/>
    <col min="7" max="7" width="8.5703125" style="9" customWidth="1"/>
    <col min="8" max="8" width="9.140625" style="9" customWidth="1"/>
    <col min="9" max="9" width="11" style="9" customWidth="1"/>
    <col min="10" max="10" width="9.140625" style="9" customWidth="1"/>
    <col min="11" max="11" width="9" style="9" bestFit="1" customWidth="1"/>
    <col min="12" max="12" width="14.42578125" style="10" hidden="1" customWidth="1"/>
    <col min="13" max="13" width="4.42578125" style="9" customWidth="1"/>
    <col min="14" max="14" width="18.140625" style="9" customWidth="1"/>
    <col min="15" max="15" width="4.5703125" style="9" customWidth="1"/>
    <col min="16" max="16" width="5.140625" style="9" customWidth="1"/>
    <col min="17" max="17" width="6" style="46" customWidth="1"/>
    <col min="18" max="18" width="7.85546875" style="9" hidden="1" customWidth="1"/>
    <col min="19" max="19" width="7.7109375" style="9" hidden="1" customWidth="1"/>
    <col min="20" max="20" width="11.28515625" style="9" customWidth="1"/>
    <col min="21" max="21" width="8.28515625" style="9" customWidth="1"/>
    <col min="22" max="22" width="3.7109375" style="9" customWidth="1"/>
    <col min="23" max="23" width="6.85546875" style="73" customWidth="1"/>
    <col min="24" max="24" width="5.85546875" style="9" customWidth="1"/>
    <col min="25" max="25" width="6.42578125" style="9" customWidth="1"/>
    <col min="26" max="26" width="95.5703125" style="9" customWidth="1"/>
    <col min="27" max="29" width="9.140625" style="9" customWidth="1"/>
    <col min="30" max="30" width="7.28515625" style="9" customWidth="1"/>
    <col min="31" max="31" width="7" style="9" customWidth="1"/>
    <col min="32" max="32" width="6" style="9" customWidth="1"/>
    <col min="33" max="36" width="9.140625" style="9"/>
    <col min="37" max="37" width="12.140625" style="37" customWidth="1"/>
    <col min="38" max="16384" width="9.140625" style="2"/>
  </cols>
  <sheetData>
    <row r="1" spans="1:37" s="34" customFormat="1" x14ac:dyDescent="0.25">
      <c r="B1" s="3" t="s">
        <v>90</v>
      </c>
      <c r="C1" s="4"/>
      <c r="D1" s="6"/>
      <c r="E1" s="6"/>
      <c r="F1" s="6"/>
      <c r="G1" s="5"/>
      <c r="H1" s="5"/>
      <c r="I1" s="5"/>
      <c r="J1" s="5"/>
      <c r="K1" s="5"/>
      <c r="L1" s="6"/>
      <c r="M1" s="5"/>
      <c r="N1" s="5"/>
      <c r="O1" s="5"/>
      <c r="P1" s="5"/>
      <c r="Q1" s="45"/>
      <c r="R1" s="5"/>
      <c r="S1" s="5"/>
      <c r="T1" s="5"/>
      <c r="U1" s="5"/>
      <c r="V1" s="5"/>
      <c r="W1" s="72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36"/>
    </row>
    <row r="2" spans="1:37" hidden="1" x14ac:dyDescent="0.25">
      <c r="B2" s="7" t="s">
        <v>93</v>
      </c>
    </row>
    <row r="3" spans="1:37" s="34" customFormat="1" hidden="1" x14ac:dyDescent="0.25">
      <c r="B3" s="3" t="s">
        <v>3</v>
      </c>
      <c r="C3" s="4" t="s">
        <v>4</v>
      </c>
      <c r="D3" s="6" t="s">
        <v>73</v>
      </c>
      <c r="E3" s="6" t="s">
        <v>6</v>
      </c>
      <c r="F3" s="6" t="s">
        <v>5</v>
      </c>
      <c r="G3" s="5" t="s">
        <v>0</v>
      </c>
      <c r="H3" s="5" t="s">
        <v>7</v>
      </c>
      <c r="I3" s="5" t="s">
        <v>8</v>
      </c>
      <c r="J3" s="5" t="s">
        <v>9</v>
      </c>
      <c r="K3" s="5" t="s">
        <v>10</v>
      </c>
      <c r="L3" s="6" t="s">
        <v>39</v>
      </c>
      <c r="M3" s="5" t="s">
        <v>1</v>
      </c>
      <c r="N3" s="5" t="s">
        <v>2</v>
      </c>
      <c r="O3" s="5" t="s">
        <v>80</v>
      </c>
      <c r="P3" s="5" t="s">
        <v>82</v>
      </c>
      <c r="Q3" s="45" t="s">
        <v>81</v>
      </c>
      <c r="R3" s="5" t="s">
        <v>52</v>
      </c>
      <c r="S3" s="5" t="s">
        <v>53</v>
      </c>
      <c r="T3" s="5" t="s">
        <v>11</v>
      </c>
      <c r="U3" s="5" t="s">
        <v>12</v>
      </c>
      <c r="V3" s="5" t="s">
        <v>30</v>
      </c>
      <c r="W3" s="72" t="s">
        <v>77</v>
      </c>
      <c r="X3" s="5" t="s">
        <v>76</v>
      </c>
      <c r="Y3" s="5" t="s">
        <v>79</v>
      </c>
      <c r="Z3" s="5" t="s">
        <v>13</v>
      </c>
      <c r="AA3" s="5"/>
      <c r="AB3" s="5"/>
      <c r="AC3" s="5"/>
      <c r="AD3" s="5"/>
      <c r="AE3" s="5"/>
      <c r="AF3" s="5"/>
      <c r="AG3" s="5"/>
      <c r="AH3" s="5"/>
      <c r="AI3" s="5" t="s">
        <v>45</v>
      </c>
      <c r="AJ3" s="5"/>
      <c r="AK3" s="36"/>
    </row>
    <row r="4" spans="1:37" hidden="1" x14ac:dyDescent="0.25">
      <c r="A4" s="2" t="s">
        <v>1</v>
      </c>
      <c r="B4" s="41">
        <v>20220913</v>
      </c>
      <c r="C4" s="42">
        <v>1349</v>
      </c>
      <c r="D4" s="40">
        <v>1</v>
      </c>
      <c r="E4" s="39">
        <v>40</v>
      </c>
      <c r="F4" s="40">
        <v>1</v>
      </c>
      <c r="G4" s="43">
        <v>43.7</v>
      </c>
      <c r="H4" s="43">
        <v>65</v>
      </c>
      <c r="I4" s="43">
        <v>47.170999999999999</v>
      </c>
      <c r="J4" s="43">
        <v>168</v>
      </c>
      <c r="K4" s="43">
        <v>51.472000000000001</v>
      </c>
      <c r="L4" s="40"/>
      <c r="M4" s="43" t="s">
        <v>1</v>
      </c>
      <c r="N4" s="43" t="s">
        <v>57</v>
      </c>
      <c r="O4" s="43">
        <v>21</v>
      </c>
      <c r="P4" s="43"/>
      <c r="Q4" s="47"/>
      <c r="R4" s="43">
        <v>358</v>
      </c>
      <c r="S4" s="43">
        <v>414</v>
      </c>
      <c r="T4" s="43">
        <v>15.9</v>
      </c>
      <c r="U4" s="43">
        <v>331.1</v>
      </c>
      <c r="V4" s="43" t="s">
        <v>56</v>
      </c>
      <c r="W4" s="74">
        <v>1</v>
      </c>
      <c r="X4" s="43">
        <v>1</v>
      </c>
      <c r="Y4" s="43">
        <v>3</v>
      </c>
      <c r="Z4" s="43"/>
    </row>
    <row r="5" spans="1:37" hidden="1" x14ac:dyDescent="0.25">
      <c r="A5" s="2" t="s">
        <v>1</v>
      </c>
      <c r="B5" s="7">
        <v>20220913</v>
      </c>
      <c r="C5" s="8">
        <v>1355</v>
      </c>
      <c r="D5" s="10">
        <v>1</v>
      </c>
      <c r="E5" s="6">
        <v>40</v>
      </c>
      <c r="F5" s="10">
        <v>2</v>
      </c>
      <c r="G5" s="9">
        <v>44.4</v>
      </c>
      <c r="H5" s="9">
        <v>65</v>
      </c>
      <c r="I5" s="9">
        <v>46.973999999999997</v>
      </c>
      <c r="J5" s="9">
        <v>168</v>
      </c>
      <c r="K5" s="9">
        <v>51.341000000000001</v>
      </c>
      <c r="M5" s="9" t="s">
        <v>1</v>
      </c>
      <c r="N5" s="9" t="s">
        <v>57</v>
      </c>
      <c r="O5" s="9">
        <v>21</v>
      </c>
      <c r="P5" s="9">
        <v>6</v>
      </c>
      <c r="Q5" s="46">
        <f>Q2+P5</f>
        <v>6</v>
      </c>
      <c r="R5" s="9">
        <v>358</v>
      </c>
      <c r="S5" s="9">
        <v>414</v>
      </c>
      <c r="T5" s="9">
        <v>15.9</v>
      </c>
      <c r="U5" s="9">
        <v>331.1</v>
      </c>
      <c r="V5" s="9" t="s">
        <v>56</v>
      </c>
      <c r="W5" s="73">
        <v>1</v>
      </c>
      <c r="X5" s="9">
        <v>1</v>
      </c>
      <c r="Y5" s="9">
        <v>3</v>
      </c>
    </row>
    <row r="6" spans="1:37" hidden="1" x14ac:dyDescent="0.25">
      <c r="A6" s="2" t="s">
        <v>1</v>
      </c>
      <c r="B6" s="41">
        <v>20220913</v>
      </c>
      <c r="C6" s="42">
        <v>1423</v>
      </c>
      <c r="D6" s="40">
        <v>6</v>
      </c>
      <c r="E6" s="39">
        <v>41</v>
      </c>
      <c r="F6" s="40">
        <v>1</v>
      </c>
      <c r="G6" s="43">
        <v>46.8</v>
      </c>
      <c r="H6" s="43">
        <v>65</v>
      </c>
      <c r="I6" s="43">
        <v>47.960999999999999</v>
      </c>
      <c r="J6" s="43">
        <v>168</v>
      </c>
      <c r="K6" s="43">
        <v>53.5</v>
      </c>
      <c r="L6" s="40"/>
      <c r="M6" s="43" t="s">
        <v>1</v>
      </c>
      <c r="N6" s="43" t="s">
        <v>58</v>
      </c>
      <c r="O6" s="43">
        <v>21</v>
      </c>
      <c r="P6" s="43"/>
      <c r="Q6" s="47"/>
      <c r="R6" s="43">
        <v>358</v>
      </c>
      <c r="S6" s="43">
        <v>415</v>
      </c>
      <c r="T6" s="43">
        <v>15.6</v>
      </c>
      <c r="U6" s="43">
        <v>353</v>
      </c>
      <c r="V6" s="43" t="s">
        <v>84</v>
      </c>
      <c r="W6" s="74">
        <v>1</v>
      </c>
      <c r="X6" s="43">
        <v>1</v>
      </c>
      <c r="Y6" s="43">
        <v>3</v>
      </c>
      <c r="Z6" s="43"/>
    </row>
    <row r="7" spans="1:37" hidden="1" x14ac:dyDescent="0.25">
      <c r="A7" s="2" t="s">
        <v>1</v>
      </c>
      <c r="B7" s="7">
        <v>20220913</v>
      </c>
      <c r="C7" s="8">
        <v>1432</v>
      </c>
      <c r="D7" s="10">
        <v>6</v>
      </c>
      <c r="E7" s="6">
        <v>41</v>
      </c>
      <c r="F7" s="10">
        <v>2</v>
      </c>
      <c r="G7" s="9">
        <v>46.2</v>
      </c>
      <c r="H7" s="9">
        <v>65</v>
      </c>
      <c r="I7" s="9">
        <v>47.9</v>
      </c>
      <c r="J7" s="9">
        <v>168</v>
      </c>
      <c r="K7" s="9">
        <v>53.241999999999997</v>
      </c>
      <c r="M7" s="9" t="s">
        <v>1</v>
      </c>
      <c r="N7" s="9" t="s">
        <v>58</v>
      </c>
      <c r="O7" s="9">
        <v>21</v>
      </c>
      <c r="P7" s="9">
        <v>9</v>
      </c>
      <c r="Q7" s="46">
        <f>Q5+P7</f>
        <v>15</v>
      </c>
      <c r="R7" s="9">
        <v>358</v>
      </c>
      <c r="S7" s="9">
        <v>415</v>
      </c>
      <c r="T7" s="9">
        <v>15.6</v>
      </c>
      <c r="U7" s="9">
        <v>353</v>
      </c>
      <c r="V7" s="9" t="s">
        <v>84</v>
      </c>
      <c r="W7" s="73">
        <v>1</v>
      </c>
      <c r="X7" s="9">
        <v>1</v>
      </c>
      <c r="Y7" s="9">
        <v>3</v>
      </c>
    </row>
    <row r="8" spans="1:37" hidden="1" x14ac:dyDescent="0.25">
      <c r="A8" s="2" t="s">
        <v>1</v>
      </c>
      <c r="B8" s="53">
        <v>20220913</v>
      </c>
      <c r="C8" s="54">
        <v>1440</v>
      </c>
      <c r="D8" s="55">
        <v>5</v>
      </c>
      <c r="E8" s="56">
        <v>8</v>
      </c>
      <c r="F8" s="55">
        <v>1</v>
      </c>
      <c r="G8" s="57">
        <v>46.2</v>
      </c>
      <c r="H8" s="57">
        <v>65</v>
      </c>
      <c r="I8" s="57">
        <v>47.9</v>
      </c>
      <c r="J8" s="57">
        <v>168</v>
      </c>
      <c r="K8" s="57">
        <v>53.24</v>
      </c>
      <c r="L8" s="55"/>
      <c r="M8" s="57" t="s">
        <v>1</v>
      </c>
      <c r="N8" s="57" t="s">
        <v>58</v>
      </c>
      <c r="O8" s="57"/>
      <c r="P8" s="57"/>
      <c r="Q8" s="58"/>
      <c r="R8" s="57"/>
      <c r="S8" s="57"/>
      <c r="T8" s="57"/>
      <c r="U8" s="57"/>
      <c r="V8" s="57" t="s">
        <v>84</v>
      </c>
      <c r="W8" s="75"/>
      <c r="X8" s="57"/>
      <c r="Y8" s="57"/>
      <c r="Z8" s="57"/>
    </row>
    <row r="9" spans="1:37" hidden="1" x14ac:dyDescent="0.25">
      <c r="A9" s="2" t="s">
        <v>1</v>
      </c>
      <c r="B9" s="53">
        <v>20220913</v>
      </c>
      <c r="C9" s="54">
        <v>1446</v>
      </c>
      <c r="D9" s="55">
        <v>5</v>
      </c>
      <c r="E9" s="56">
        <v>8</v>
      </c>
      <c r="F9" s="55">
        <v>2</v>
      </c>
      <c r="G9" s="57">
        <v>46.2</v>
      </c>
      <c r="H9" s="57">
        <v>65</v>
      </c>
      <c r="I9" s="57">
        <v>47.92</v>
      </c>
      <c r="J9" s="57">
        <v>168</v>
      </c>
      <c r="K9" s="57">
        <v>53.253</v>
      </c>
      <c r="L9" s="55"/>
      <c r="M9" s="52" t="s">
        <v>1</v>
      </c>
      <c r="N9" s="57" t="s">
        <v>58</v>
      </c>
      <c r="O9" s="57"/>
      <c r="P9" s="57"/>
      <c r="Q9" s="58"/>
      <c r="R9" s="57"/>
      <c r="S9" s="57"/>
      <c r="T9" s="57"/>
      <c r="U9" s="57"/>
      <c r="V9" s="57" t="s">
        <v>84</v>
      </c>
      <c r="W9" s="75"/>
      <c r="X9" s="57"/>
      <c r="Y9" s="57"/>
      <c r="Z9" s="57"/>
    </row>
    <row r="10" spans="1:37" hidden="1" x14ac:dyDescent="0.25">
      <c r="A10" s="2" t="s">
        <v>1</v>
      </c>
      <c r="B10" s="41">
        <v>20220913</v>
      </c>
      <c r="C10" s="42">
        <v>1504</v>
      </c>
      <c r="D10" s="40">
        <v>1</v>
      </c>
      <c r="E10" s="39">
        <v>42</v>
      </c>
      <c r="F10" s="40">
        <v>1</v>
      </c>
      <c r="G10" s="43">
        <v>45.1</v>
      </c>
      <c r="H10" s="43">
        <v>65</v>
      </c>
      <c r="I10" s="43">
        <v>48.307000000000002</v>
      </c>
      <c r="J10" s="43">
        <v>168</v>
      </c>
      <c r="K10" s="43">
        <v>55.920999999999999</v>
      </c>
      <c r="L10" s="40"/>
      <c r="M10" s="43" t="s">
        <v>1</v>
      </c>
      <c r="N10" s="43" t="s">
        <v>67</v>
      </c>
      <c r="O10" s="43">
        <v>21</v>
      </c>
      <c r="P10" s="43"/>
      <c r="Q10" s="47"/>
      <c r="R10" s="43">
        <v>358</v>
      </c>
      <c r="S10" s="43">
        <v>407</v>
      </c>
      <c r="T10" s="43">
        <v>15.7</v>
      </c>
      <c r="U10" s="43">
        <v>318</v>
      </c>
      <c r="V10" s="43" t="s">
        <v>84</v>
      </c>
      <c r="W10" s="74">
        <v>1</v>
      </c>
      <c r="X10" s="43">
        <v>1</v>
      </c>
      <c r="Y10" s="43">
        <v>2</v>
      </c>
      <c r="Z10" s="43"/>
    </row>
    <row r="11" spans="1:37" hidden="1" x14ac:dyDescent="0.25">
      <c r="A11" s="2" t="s">
        <v>1</v>
      </c>
      <c r="B11" s="33">
        <v>20220913</v>
      </c>
      <c r="C11" s="29">
        <v>1510</v>
      </c>
      <c r="D11" s="31">
        <v>1</v>
      </c>
      <c r="E11" s="30">
        <v>42</v>
      </c>
      <c r="F11" s="31">
        <v>2</v>
      </c>
      <c r="G11" s="28">
        <v>44.9</v>
      </c>
      <c r="H11" s="28">
        <v>65</v>
      </c>
      <c r="I11" s="28">
        <v>48.253</v>
      </c>
      <c r="J11" s="28">
        <v>168</v>
      </c>
      <c r="K11" s="28">
        <v>55.75</v>
      </c>
      <c r="L11" s="31"/>
      <c r="M11" s="28" t="s">
        <v>1</v>
      </c>
      <c r="N11" s="28" t="s">
        <v>67</v>
      </c>
      <c r="O11" s="28">
        <v>21</v>
      </c>
      <c r="P11" s="28">
        <v>6</v>
      </c>
      <c r="Q11" s="51">
        <f>Q7+P11</f>
        <v>21</v>
      </c>
      <c r="R11" s="59">
        <v>358</v>
      </c>
      <c r="S11" s="59">
        <v>407</v>
      </c>
      <c r="T11" s="59">
        <v>15.7</v>
      </c>
      <c r="U11" s="59">
        <v>318</v>
      </c>
      <c r="V11" s="28" t="s">
        <v>84</v>
      </c>
      <c r="W11" s="76">
        <v>1</v>
      </c>
      <c r="X11" s="28">
        <v>1</v>
      </c>
      <c r="Y11" s="28">
        <v>2</v>
      </c>
      <c r="Z11" s="28"/>
    </row>
    <row r="12" spans="1:37" hidden="1" x14ac:dyDescent="0.25">
      <c r="A12" s="2" t="s">
        <v>1</v>
      </c>
      <c r="B12" s="41">
        <v>20220914</v>
      </c>
      <c r="C12" s="42">
        <v>1232</v>
      </c>
      <c r="D12" s="40">
        <v>6</v>
      </c>
      <c r="E12" s="39">
        <v>43</v>
      </c>
      <c r="F12" s="40">
        <v>1</v>
      </c>
      <c r="G12" s="43">
        <v>52.6</v>
      </c>
      <c r="H12" s="43">
        <v>65</v>
      </c>
      <c r="I12" s="43">
        <v>48.896000000000001</v>
      </c>
      <c r="J12" s="43">
        <v>168</v>
      </c>
      <c r="K12" s="43">
        <v>33.863999999999997</v>
      </c>
      <c r="L12" s="40"/>
      <c r="M12" s="43" t="s">
        <v>1</v>
      </c>
      <c r="N12" s="43" t="s">
        <v>85</v>
      </c>
      <c r="O12" s="43">
        <v>5</v>
      </c>
      <c r="P12" s="43"/>
      <c r="Q12" s="47" t="s">
        <v>89</v>
      </c>
      <c r="R12" s="43">
        <v>359</v>
      </c>
      <c r="S12" s="43">
        <v>418</v>
      </c>
      <c r="T12" s="43">
        <v>12.4</v>
      </c>
      <c r="U12" s="43">
        <v>333.6</v>
      </c>
      <c r="V12" s="43" t="s">
        <v>55</v>
      </c>
      <c r="W12" s="74">
        <v>1</v>
      </c>
      <c r="X12" s="43">
        <v>1</v>
      </c>
      <c r="Y12" s="43">
        <v>3</v>
      </c>
      <c r="Z12" s="43" t="s">
        <v>86</v>
      </c>
    </row>
    <row r="13" spans="1:37" hidden="1" x14ac:dyDescent="0.25">
      <c r="A13" s="2" t="s">
        <v>1</v>
      </c>
      <c r="B13" s="33">
        <v>20220914</v>
      </c>
      <c r="C13" s="29">
        <v>1240</v>
      </c>
      <c r="D13" s="31">
        <v>6</v>
      </c>
      <c r="E13" s="30">
        <v>43</v>
      </c>
      <c r="F13" s="31">
        <v>2</v>
      </c>
      <c r="G13" s="28">
        <v>53.4</v>
      </c>
      <c r="H13" s="28">
        <v>65</v>
      </c>
      <c r="I13" s="28">
        <v>46.892000000000003</v>
      </c>
      <c r="J13" s="28">
        <v>168</v>
      </c>
      <c r="K13" s="28">
        <v>33.503</v>
      </c>
      <c r="L13" s="31"/>
      <c r="M13" s="28" t="s">
        <v>1</v>
      </c>
      <c r="N13" s="32" t="s">
        <v>85</v>
      </c>
      <c r="O13" s="28">
        <v>5</v>
      </c>
      <c r="P13" s="28">
        <v>8</v>
      </c>
      <c r="Q13" s="51">
        <v>8</v>
      </c>
      <c r="R13" s="28">
        <v>359</v>
      </c>
      <c r="S13" s="28">
        <v>418</v>
      </c>
      <c r="T13" s="28">
        <v>6.6</v>
      </c>
      <c r="U13" s="28">
        <v>325.8</v>
      </c>
      <c r="V13" s="28" t="s">
        <v>55</v>
      </c>
      <c r="W13" s="76">
        <v>1</v>
      </c>
      <c r="X13" s="28">
        <v>1</v>
      </c>
      <c r="Y13" s="28">
        <v>3</v>
      </c>
      <c r="Z13" s="28"/>
    </row>
    <row r="14" spans="1:37" hidden="1" x14ac:dyDescent="0.25">
      <c r="A14" s="2" t="s">
        <v>1</v>
      </c>
      <c r="B14" s="41">
        <v>20220914</v>
      </c>
      <c r="C14" s="42">
        <v>504</v>
      </c>
      <c r="D14" s="40">
        <v>1</v>
      </c>
      <c r="E14" s="39">
        <v>44</v>
      </c>
      <c r="F14" s="40">
        <v>1</v>
      </c>
      <c r="G14" s="43">
        <v>54.4</v>
      </c>
      <c r="H14" s="43">
        <v>66</v>
      </c>
      <c r="I14" s="43">
        <v>19.704000000000001</v>
      </c>
      <c r="J14" s="43">
        <v>168</v>
      </c>
      <c r="K14" s="43">
        <v>56.441000000000003</v>
      </c>
      <c r="L14" s="40"/>
      <c r="M14" s="44" t="s">
        <v>1</v>
      </c>
      <c r="N14" s="43" t="s">
        <v>87</v>
      </c>
      <c r="O14" s="43">
        <v>5</v>
      </c>
      <c r="P14" s="43"/>
      <c r="Q14" s="47"/>
      <c r="R14" s="43">
        <v>356</v>
      </c>
      <c r="S14" s="43"/>
      <c r="T14" s="43">
        <v>9</v>
      </c>
      <c r="U14" s="43">
        <v>329</v>
      </c>
      <c r="V14" s="43" t="s">
        <v>14</v>
      </c>
      <c r="W14" s="74">
        <v>0.5</v>
      </c>
      <c r="X14" s="43">
        <v>1</v>
      </c>
      <c r="Y14" s="43">
        <v>3</v>
      </c>
      <c r="Z14" s="44" t="s">
        <v>88</v>
      </c>
    </row>
    <row r="15" spans="1:37" hidden="1" x14ac:dyDescent="0.25">
      <c r="A15" s="2" t="s">
        <v>1</v>
      </c>
      <c r="B15" s="7">
        <v>20220914</v>
      </c>
      <c r="C15" s="8">
        <v>509</v>
      </c>
      <c r="D15" s="10">
        <v>1</v>
      </c>
      <c r="E15" s="6">
        <v>44</v>
      </c>
      <c r="F15" s="10">
        <v>2</v>
      </c>
      <c r="G15" s="9">
        <v>54.4</v>
      </c>
      <c r="H15" s="9">
        <v>66</v>
      </c>
      <c r="I15" s="9">
        <v>19.751999999999999</v>
      </c>
      <c r="J15" s="9">
        <v>168</v>
      </c>
      <c r="K15" s="9">
        <v>56.3</v>
      </c>
      <c r="M15" s="9" t="s">
        <v>1</v>
      </c>
      <c r="N15" s="9" t="s">
        <v>87</v>
      </c>
      <c r="O15" s="9">
        <v>5</v>
      </c>
      <c r="P15" s="9">
        <v>5</v>
      </c>
      <c r="Q15" s="46">
        <v>13</v>
      </c>
      <c r="R15" s="9">
        <v>356</v>
      </c>
      <c r="T15" s="9">
        <v>9</v>
      </c>
      <c r="U15" s="9">
        <v>329</v>
      </c>
      <c r="V15" s="9" t="s">
        <v>14</v>
      </c>
      <c r="W15" s="73">
        <v>0.5</v>
      </c>
      <c r="X15" s="9">
        <v>1</v>
      </c>
      <c r="Y15" s="9">
        <v>3</v>
      </c>
    </row>
    <row r="16" spans="1:37" hidden="1" x14ac:dyDescent="0.25"/>
    <row r="17" spans="2:37" s="34" customFormat="1" x14ac:dyDescent="0.25">
      <c r="B17" s="3" t="s">
        <v>3</v>
      </c>
      <c r="C17" s="4" t="s">
        <v>4</v>
      </c>
      <c r="D17" s="6">
        <v>1</v>
      </c>
      <c r="E17" s="6" t="s">
        <v>6</v>
      </c>
      <c r="F17" s="6" t="s">
        <v>5</v>
      </c>
      <c r="G17" s="5" t="s">
        <v>0</v>
      </c>
      <c r="H17" s="5" t="s">
        <v>7</v>
      </c>
      <c r="I17" s="5" t="s">
        <v>8</v>
      </c>
      <c r="J17" s="5" t="s">
        <v>9</v>
      </c>
      <c r="K17" s="5" t="s">
        <v>10</v>
      </c>
      <c r="L17" s="6" t="s">
        <v>39</v>
      </c>
      <c r="M17" s="5" t="s">
        <v>1</v>
      </c>
      <c r="N17" s="5" t="s">
        <v>2</v>
      </c>
      <c r="O17" s="5"/>
      <c r="P17" s="5"/>
      <c r="Q17" s="45"/>
      <c r="R17" s="5"/>
      <c r="S17" s="5"/>
      <c r="T17" s="5" t="s">
        <v>11</v>
      </c>
      <c r="U17" s="5" t="s">
        <v>12</v>
      </c>
      <c r="V17" s="5" t="s">
        <v>30</v>
      </c>
      <c r="W17" s="72" t="s">
        <v>74</v>
      </c>
      <c r="X17" s="5" t="s">
        <v>41</v>
      </c>
      <c r="Y17" s="5" t="s">
        <v>75</v>
      </c>
      <c r="Z17" s="5" t="s">
        <v>13</v>
      </c>
      <c r="AA17" s="5"/>
      <c r="AB17" s="5" t="s">
        <v>42</v>
      </c>
      <c r="AC17" s="5" t="s">
        <v>43</v>
      </c>
      <c r="AD17" s="5"/>
      <c r="AE17" s="5"/>
      <c r="AF17" s="5"/>
      <c r="AG17" s="5" t="s">
        <v>42</v>
      </c>
      <c r="AH17" s="5" t="s">
        <v>44</v>
      </c>
      <c r="AI17" s="5"/>
      <c r="AJ17" s="5"/>
      <c r="AK17" s="36"/>
    </row>
    <row r="18" spans="2:37" x14ac:dyDescent="0.25">
      <c r="B18" s="12" t="s">
        <v>15</v>
      </c>
      <c r="C18" s="13"/>
      <c r="D18" s="48"/>
      <c r="E18" s="14"/>
      <c r="F18" s="48"/>
      <c r="G18" s="11"/>
      <c r="H18" s="11"/>
      <c r="I18" s="15"/>
      <c r="J18" s="11"/>
      <c r="K18" s="15"/>
      <c r="L18" s="16" t="s">
        <v>47</v>
      </c>
      <c r="M18" s="17" t="s">
        <v>1</v>
      </c>
      <c r="N18" s="11"/>
      <c r="O18" s="11"/>
      <c r="P18" s="11"/>
      <c r="Q18" s="49"/>
      <c r="R18" s="11"/>
      <c r="S18" s="11"/>
      <c r="T18" s="11" t="s">
        <v>48</v>
      </c>
      <c r="U18" s="11"/>
      <c r="V18" s="11"/>
      <c r="W18" s="77" t="s">
        <v>78</v>
      </c>
      <c r="X18" s="18" t="s">
        <v>46</v>
      </c>
      <c r="Y18" s="18" t="s">
        <v>78</v>
      </c>
      <c r="Z18" s="11"/>
    </row>
    <row r="19" spans="2:37" x14ac:dyDescent="0.25">
      <c r="B19" s="12" t="s">
        <v>16</v>
      </c>
      <c r="C19" s="13"/>
      <c r="D19" s="48"/>
      <c r="E19" s="14"/>
      <c r="F19" s="48"/>
      <c r="G19" s="11"/>
      <c r="H19" s="11"/>
      <c r="I19" s="15"/>
      <c r="J19" s="11"/>
      <c r="K19" s="15"/>
      <c r="L19" s="19"/>
      <c r="M19" s="17" t="s">
        <v>1</v>
      </c>
      <c r="N19" s="11"/>
      <c r="O19" s="11"/>
      <c r="P19" s="11"/>
      <c r="Q19" s="49"/>
      <c r="R19" s="11"/>
      <c r="S19" s="11"/>
      <c r="T19" s="11"/>
      <c r="U19" s="11"/>
      <c r="V19" s="11"/>
      <c r="W19" s="78"/>
      <c r="X19" s="11"/>
      <c r="Y19" s="11"/>
      <c r="Z19" s="11"/>
    </row>
    <row r="20" spans="2:37" x14ac:dyDescent="0.25">
      <c r="B20" s="12" t="s">
        <v>17</v>
      </c>
      <c r="C20" s="13"/>
      <c r="D20" s="48"/>
      <c r="E20" s="14"/>
      <c r="F20" s="48"/>
      <c r="G20" s="11"/>
      <c r="H20" s="11"/>
      <c r="I20" s="15"/>
      <c r="J20" s="11"/>
      <c r="K20" s="15"/>
      <c r="L20" s="19"/>
      <c r="M20" s="17" t="s">
        <v>1</v>
      </c>
      <c r="N20" s="11"/>
      <c r="O20" s="11"/>
      <c r="P20" s="11"/>
      <c r="Q20" s="49"/>
      <c r="R20" s="11"/>
      <c r="S20" s="11"/>
      <c r="T20" s="11"/>
      <c r="U20" s="11"/>
      <c r="V20" s="11"/>
      <c r="W20" s="78"/>
      <c r="X20" s="11"/>
      <c r="Y20" s="11"/>
      <c r="Z20" s="11"/>
    </row>
    <row r="21" spans="2:37" x14ac:dyDescent="0.25">
      <c r="B21" s="7" t="s">
        <v>18</v>
      </c>
      <c r="C21" s="13"/>
      <c r="D21" s="48"/>
      <c r="E21" s="14"/>
      <c r="F21" s="48"/>
      <c r="G21" s="11"/>
      <c r="H21" s="11"/>
      <c r="I21" s="15"/>
      <c r="J21" s="11"/>
      <c r="K21" s="15"/>
      <c r="L21" s="19"/>
      <c r="M21" s="17" t="s">
        <v>1</v>
      </c>
      <c r="N21" s="11"/>
      <c r="O21" s="11"/>
      <c r="P21" s="11"/>
      <c r="Q21" s="49"/>
      <c r="R21" s="11"/>
      <c r="S21" s="11"/>
      <c r="T21" s="11"/>
      <c r="U21" s="11"/>
      <c r="V21" s="11"/>
      <c r="W21" s="78"/>
      <c r="X21" s="11"/>
      <c r="Y21" s="11"/>
      <c r="Z21" s="11"/>
    </row>
    <row r="22" spans="2:37" x14ac:dyDescent="0.25">
      <c r="B22" s="7" t="s">
        <v>195</v>
      </c>
      <c r="C22" s="13"/>
      <c r="D22" s="48"/>
      <c r="E22" s="14"/>
      <c r="F22" s="48"/>
      <c r="G22" s="11"/>
      <c r="H22" s="11"/>
      <c r="I22" s="15"/>
      <c r="J22" s="11"/>
      <c r="K22" s="15"/>
      <c r="L22" s="19" t="s">
        <v>39</v>
      </c>
      <c r="M22" s="17"/>
      <c r="N22" s="18"/>
      <c r="O22" s="18"/>
      <c r="P22" s="18"/>
      <c r="Q22" s="50"/>
      <c r="R22" s="18"/>
      <c r="S22" s="11"/>
      <c r="T22" s="11"/>
      <c r="U22" s="11"/>
      <c r="V22" s="11"/>
      <c r="W22" s="78"/>
      <c r="X22" s="11"/>
      <c r="Y22" s="11"/>
      <c r="Z22" s="11"/>
    </row>
    <row r="23" spans="2:37" x14ac:dyDescent="0.25">
      <c r="B23" s="7" t="s">
        <v>19</v>
      </c>
      <c r="C23" s="13"/>
      <c r="D23" s="48"/>
      <c r="E23" s="14"/>
      <c r="F23" s="48"/>
      <c r="G23" s="11"/>
      <c r="H23" s="11"/>
      <c r="I23" s="15"/>
      <c r="J23" s="11"/>
      <c r="K23" s="15"/>
      <c r="L23" s="16" t="s">
        <v>72</v>
      </c>
      <c r="M23" s="17" t="s">
        <v>1</v>
      </c>
      <c r="N23" s="11"/>
      <c r="O23" s="11"/>
      <c r="P23" s="11"/>
      <c r="Q23" s="49"/>
      <c r="R23" s="11"/>
      <c r="S23" s="11"/>
      <c r="T23" s="11"/>
      <c r="U23" s="11"/>
      <c r="V23" s="11"/>
      <c r="W23" s="78"/>
      <c r="X23" s="11"/>
      <c r="Y23" s="11"/>
      <c r="Z23" s="11"/>
      <c r="AA23" s="9" t="s">
        <v>28</v>
      </c>
    </row>
    <row r="24" spans="2:37" x14ac:dyDescent="0.25">
      <c r="B24" s="7" t="s">
        <v>20</v>
      </c>
      <c r="C24" s="13"/>
      <c r="D24" s="48"/>
      <c r="E24" s="14"/>
      <c r="F24" s="48"/>
      <c r="G24" s="11"/>
      <c r="H24" s="11"/>
      <c r="I24" s="15"/>
      <c r="J24" s="11"/>
      <c r="K24" s="15"/>
      <c r="L24" s="19"/>
      <c r="M24" s="17" t="s">
        <v>1</v>
      </c>
      <c r="N24" s="11"/>
      <c r="O24" s="11"/>
      <c r="P24" s="11"/>
      <c r="Q24" s="49"/>
      <c r="R24" s="11"/>
      <c r="S24" s="11"/>
      <c r="T24" s="11"/>
      <c r="U24" s="11"/>
      <c r="V24" s="11"/>
      <c r="W24" s="78"/>
      <c r="X24" s="11"/>
      <c r="Y24" s="11"/>
      <c r="Z24" s="11"/>
    </row>
    <row r="25" spans="2:37" x14ac:dyDescent="0.25">
      <c r="B25" s="7" t="s">
        <v>31</v>
      </c>
      <c r="C25" s="13"/>
      <c r="D25" s="48"/>
      <c r="E25" s="14"/>
      <c r="F25" s="48"/>
      <c r="G25" s="11"/>
      <c r="H25" s="11"/>
      <c r="I25" s="15"/>
      <c r="J25" s="11"/>
      <c r="K25" s="15"/>
      <c r="L25" s="19"/>
      <c r="M25" s="17"/>
      <c r="N25" s="11"/>
      <c r="O25" s="11"/>
      <c r="P25" s="11"/>
      <c r="Q25" s="49"/>
      <c r="R25" s="11"/>
      <c r="S25" s="11"/>
      <c r="T25" s="11"/>
      <c r="U25" s="11"/>
      <c r="V25" s="11"/>
      <c r="W25" s="78"/>
      <c r="X25" s="11"/>
      <c r="Y25" s="11"/>
      <c r="Z25" s="11"/>
    </row>
    <row r="26" spans="2:37" x14ac:dyDescent="0.25">
      <c r="B26" s="7" t="s">
        <v>21</v>
      </c>
      <c r="C26" s="13"/>
      <c r="D26" s="48"/>
      <c r="E26" s="14"/>
      <c r="F26" s="48"/>
      <c r="G26" s="11"/>
      <c r="H26" s="11"/>
      <c r="I26" s="15"/>
      <c r="J26" s="11"/>
      <c r="K26" s="15"/>
      <c r="L26" s="19"/>
      <c r="M26" s="17" t="s">
        <v>1</v>
      </c>
      <c r="N26" s="11"/>
      <c r="O26" s="11"/>
      <c r="P26" s="11"/>
      <c r="Q26" s="49"/>
      <c r="R26" s="11"/>
      <c r="S26" s="11"/>
      <c r="T26" s="11"/>
      <c r="U26" s="11"/>
      <c r="V26" s="11"/>
      <c r="W26" s="78"/>
      <c r="X26" s="11"/>
      <c r="Y26" s="11"/>
      <c r="Z26" s="11"/>
    </row>
    <row r="27" spans="2:37" x14ac:dyDescent="0.25">
      <c r="B27" s="7" t="s">
        <v>22</v>
      </c>
      <c r="C27" s="13"/>
      <c r="D27" s="48"/>
      <c r="E27" s="14"/>
      <c r="F27" s="48"/>
      <c r="G27" s="11"/>
      <c r="H27" s="11"/>
      <c r="I27" s="15"/>
      <c r="J27" s="11"/>
      <c r="K27" s="15"/>
      <c r="L27" s="19"/>
      <c r="M27" s="17" t="s">
        <v>1</v>
      </c>
      <c r="N27" s="11"/>
      <c r="O27" s="11"/>
      <c r="P27" s="11"/>
      <c r="Q27" s="49"/>
      <c r="R27" s="11"/>
      <c r="S27" s="11"/>
      <c r="T27" s="11"/>
      <c r="U27" s="11"/>
      <c r="V27" s="11"/>
      <c r="W27" s="78"/>
      <c r="X27" s="11"/>
      <c r="Y27" s="11"/>
      <c r="Z27" s="11"/>
    </row>
    <row r="28" spans="2:37" x14ac:dyDescent="0.25">
      <c r="B28" s="7" t="s">
        <v>23</v>
      </c>
      <c r="C28" s="13"/>
      <c r="D28" s="48"/>
      <c r="E28" s="14"/>
      <c r="F28" s="48"/>
      <c r="G28" s="11"/>
      <c r="H28" s="11"/>
      <c r="I28" s="15"/>
      <c r="J28" s="11"/>
      <c r="K28" s="15"/>
      <c r="L28" s="19"/>
      <c r="M28" s="17" t="s">
        <v>1</v>
      </c>
      <c r="N28" s="11"/>
      <c r="O28" s="11"/>
      <c r="P28" s="11"/>
      <c r="Q28" s="49"/>
      <c r="R28" s="11"/>
      <c r="S28" s="11"/>
      <c r="T28" s="11"/>
      <c r="U28" s="11"/>
      <c r="V28" s="11"/>
      <c r="W28" s="78"/>
      <c r="X28" s="11"/>
      <c r="Y28" s="11"/>
      <c r="Z28" s="11"/>
    </row>
    <row r="29" spans="2:37" x14ac:dyDescent="0.25">
      <c r="B29" s="7" t="s">
        <v>24</v>
      </c>
      <c r="C29" s="13"/>
      <c r="D29" s="48"/>
      <c r="E29" s="14"/>
      <c r="F29" s="48"/>
      <c r="G29" s="11"/>
      <c r="H29" s="11"/>
      <c r="I29" s="15"/>
      <c r="J29" s="11"/>
      <c r="K29" s="15"/>
      <c r="L29" s="19"/>
      <c r="M29" s="17"/>
      <c r="N29" s="11"/>
      <c r="O29" s="11"/>
      <c r="P29" s="11"/>
      <c r="Q29" s="49"/>
      <c r="R29" s="11"/>
      <c r="S29" s="11"/>
      <c r="V29" s="11"/>
      <c r="W29" s="78"/>
      <c r="X29" s="11"/>
      <c r="Y29" s="11"/>
      <c r="Z29" s="11"/>
    </row>
    <row r="30" spans="2:37" x14ac:dyDescent="0.25">
      <c r="B30" s="7" t="s">
        <v>29</v>
      </c>
      <c r="C30" s="13"/>
      <c r="D30" s="48"/>
      <c r="E30" s="14"/>
      <c r="F30" s="48"/>
      <c r="G30" s="11"/>
      <c r="H30" s="11"/>
      <c r="I30" s="15"/>
      <c r="J30" s="11"/>
      <c r="K30" s="15"/>
      <c r="L30" s="19"/>
      <c r="M30" s="17"/>
      <c r="N30" s="11"/>
      <c r="O30" s="11"/>
      <c r="P30" s="11"/>
      <c r="Q30" s="49"/>
      <c r="R30" s="11"/>
      <c r="S30" s="11"/>
      <c r="T30" s="11"/>
      <c r="U30" s="11"/>
      <c r="V30" s="11"/>
      <c r="W30" s="78"/>
      <c r="X30" s="11"/>
      <c r="Y30" s="11"/>
      <c r="Z30" s="11"/>
    </row>
    <row r="31" spans="2:37" x14ac:dyDescent="0.25">
      <c r="B31" s="7" t="s">
        <v>25</v>
      </c>
      <c r="C31" s="13"/>
      <c r="D31" s="48"/>
      <c r="E31" s="14"/>
      <c r="F31" s="48"/>
      <c r="G31" s="11"/>
      <c r="H31" s="11"/>
      <c r="I31" s="15"/>
      <c r="J31" s="11"/>
      <c r="K31" s="15"/>
      <c r="L31" s="19"/>
      <c r="M31" s="17"/>
      <c r="N31" s="11"/>
      <c r="O31" s="11"/>
      <c r="P31" s="11"/>
      <c r="Q31" s="49"/>
      <c r="R31" s="11"/>
      <c r="S31" s="11"/>
      <c r="T31" s="11"/>
      <c r="U31" s="11"/>
      <c r="V31" s="11"/>
      <c r="W31" s="78"/>
      <c r="X31" s="11"/>
      <c r="Y31" s="11"/>
      <c r="Z31" s="11"/>
    </row>
    <row r="32" spans="2:37" x14ac:dyDescent="0.25">
      <c r="B32" s="7" t="s">
        <v>26</v>
      </c>
      <c r="C32" s="13"/>
      <c r="D32" s="48"/>
      <c r="E32" s="14"/>
      <c r="F32" s="48"/>
      <c r="G32" s="11"/>
      <c r="H32" s="11"/>
      <c r="I32" s="15"/>
      <c r="J32" s="11"/>
      <c r="K32" s="15"/>
      <c r="L32" s="19"/>
      <c r="M32" s="17"/>
      <c r="N32" s="11"/>
      <c r="O32" s="11"/>
      <c r="P32" s="11"/>
      <c r="Q32" s="49"/>
      <c r="R32" s="11"/>
      <c r="S32" s="11"/>
      <c r="T32" s="11"/>
      <c r="U32" s="11"/>
      <c r="V32" s="11"/>
      <c r="W32" s="78"/>
      <c r="X32" s="11"/>
      <c r="Y32" s="11"/>
      <c r="Z32" s="11"/>
    </row>
    <row r="33" spans="1:37" x14ac:dyDescent="0.25">
      <c r="B33" s="7" t="s">
        <v>38</v>
      </c>
      <c r="C33" s="13"/>
      <c r="D33" s="48"/>
      <c r="E33" s="14"/>
      <c r="F33" s="48"/>
      <c r="G33" s="11"/>
      <c r="H33" s="11"/>
      <c r="I33" s="15"/>
      <c r="J33" s="11"/>
      <c r="K33" s="15"/>
      <c r="L33" s="19"/>
      <c r="M33" s="17"/>
      <c r="N33" s="11"/>
      <c r="O33" s="11"/>
      <c r="P33" s="11"/>
      <c r="Q33" s="49"/>
      <c r="R33" s="11"/>
      <c r="S33" s="11"/>
      <c r="T33" s="11"/>
      <c r="U33" s="11"/>
      <c r="V33" s="11"/>
      <c r="W33" s="78"/>
      <c r="X33" s="11"/>
      <c r="Y33" s="11"/>
      <c r="Z33" s="11"/>
    </row>
    <row r="34" spans="1:37" x14ac:dyDescent="0.25">
      <c r="B34" s="12" t="s">
        <v>27</v>
      </c>
      <c r="C34" s="13"/>
      <c r="D34" s="48"/>
      <c r="E34" s="14"/>
      <c r="F34" s="48"/>
      <c r="G34" s="11"/>
      <c r="H34" s="11"/>
      <c r="I34" s="15"/>
      <c r="J34" s="11"/>
      <c r="K34" s="15"/>
      <c r="L34" s="19"/>
      <c r="M34" s="17" t="s">
        <v>1</v>
      </c>
      <c r="N34" s="11"/>
      <c r="O34" s="11"/>
      <c r="P34" s="11"/>
      <c r="Q34" s="49"/>
      <c r="R34" s="11"/>
      <c r="S34" s="11"/>
      <c r="T34" s="11" t="s">
        <v>40</v>
      </c>
      <c r="U34" s="11"/>
      <c r="V34" s="11"/>
      <c r="W34" s="78"/>
      <c r="X34" s="11"/>
      <c r="Y34" s="11"/>
      <c r="Z34" s="11"/>
    </row>
    <row r="35" spans="1:37" x14ac:dyDescent="0.25">
      <c r="A35" s="2" t="s">
        <v>1</v>
      </c>
      <c r="B35" s="7">
        <v>20140630</v>
      </c>
      <c r="C35" s="8">
        <v>2035</v>
      </c>
      <c r="D35" s="10">
        <v>1</v>
      </c>
      <c r="E35" s="6">
        <v>1</v>
      </c>
      <c r="F35" s="10">
        <v>1</v>
      </c>
      <c r="G35" s="9">
        <v>17.3</v>
      </c>
      <c r="H35" s="9">
        <v>64</v>
      </c>
      <c r="I35" s="9">
        <v>43.774000000000001</v>
      </c>
      <c r="J35" s="9">
        <v>166</v>
      </c>
      <c r="K35" s="9">
        <v>41.009</v>
      </c>
      <c r="M35" s="9" t="s">
        <v>1</v>
      </c>
      <c r="N35" s="9" t="s">
        <v>33</v>
      </c>
      <c r="T35" s="9">
        <v>3.4</v>
      </c>
      <c r="U35" s="9">
        <v>217</v>
      </c>
      <c r="V35" s="9" t="s">
        <v>32</v>
      </c>
      <c r="Z35" s="9" t="s">
        <v>35</v>
      </c>
    </row>
    <row r="36" spans="1:37" x14ac:dyDescent="0.25">
      <c r="A36" s="2" t="s">
        <v>1</v>
      </c>
      <c r="B36" s="7">
        <v>20140630</v>
      </c>
      <c r="C36" s="8">
        <v>2045</v>
      </c>
      <c r="D36" s="10">
        <v>1</v>
      </c>
      <c r="E36" s="6">
        <v>1</v>
      </c>
      <c r="F36" s="10">
        <v>2</v>
      </c>
      <c r="G36" s="9">
        <v>17.100000000000001</v>
      </c>
      <c r="H36" s="9">
        <v>64</v>
      </c>
      <c r="I36" s="9">
        <v>44.854999999999997</v>
      </c>
      <c r="J36" s="9">
        <v>166</v>
      </c>
      <c r="K36" s="9">
        <v>43.033000000000001</v>
      </c>
      <c r="M36" s="9" t="s">
        <v>1</v>
      </c>
      <c r="N36" s="9" t="s">
        <v>33</v>
      </c>
      <c r="T36" s="9">
        <v>4.5999999999999996</v>
      </c>
      <c r="U36" s="9">
        <v>214</v>
      </c>
      <c r="V36" s="9" t="s">
        <v>32</v>
      </c>
      <c r="Y36" s="20" t="s">
        <v>50</v>
      </c>
      <c r="AD36" s="9" t="s">
        <v>34</v>
      </c>
    </row>
    <row r="37" spans="1:37" x14ac:dyDescent="0.25">
      <c r="A37" s="2" t="s">
        <v>1</v>
      </c>
      <c r="B37" s="7">
        <v>20140703</v>
      </c>
      <c r="C37" s="8">
        <v>642</v>
      </c>
      <c r="D37" s="10">
        <v>1</v>
      </c>
      <c r="E37" s="6">
        <v>20</v>
      </c>
      <c r="F37" s="10">
        <v>1</v>
      </c>
      <c r="G37" s="9">
        <v>51.8</v>
      </c>
      <c r="H37" s="9">
        <v>65</v>
      </c>
      <c r="I37" s="9">
        <v>41.143999999999998</v>
      </c>
      <c r="J37" s="9">
        <v>168</v>
      </c>
      <c r="K37" s="9">
        <v>26.928999999999998</v>
      </c>
      <c r="M37" s="9" t="s">
        <v>1</v>
      </c>
      <c r="N37" s="9">
        <v>0.1</v>
      </c>
      <c r="T37" s="9">
        <v>16.600000000000001</v>
      </c>
      <c r="U37" s="9">
        <v>187</v>
      </c>
      <c r="V37" s="9" t="s">
        <v>32</v>
      </c>
    </row>
    <row r="38" spans="1:37" x14ac:dyDescent="0.25">
      <c r="A38" s="2" t="s">
        <v>1</v>
      </c>
      <c r="B38" s="7">
        <v>20140703</v>
      </c>
      <c r="C38" s="8">
        <v>645</v>
      </c>
      <c r="D38" s="10">
        <v>1</v>
      </c>
      <c r="E38" s="6">
        <v>20</v>
      </c>
      <c r="F38" s="10">
        <v>2</v>
      </c>
      <c r="G38" s="9">
        <v>52.5</v>
      </c>
      <c r="H38" s="9">
        <v>65</v>
      </c>
      <c r="I38" s="9">
        <v>41.234999999999999</v>
      </c>
      <c r="J38" s="9">
        <v>168</v>
      </c>
      <c r="K38" s="9">
        <v>26.937000000000001</v>
      </c>
      <c r="M38" s="9" t="s">
        <v>1</v>
      </c>
      <c r="N38" s="9" t="s">
        <v>36</v>
      </c>
      <c r="T38" s="9">
        <v>16.8</v>
      </c>
      <c r="U38" s="9">
        <v>184</v>
      </c>
      <c r="V38" s="9" t="s">
        <v>32</v>
      </c>
      <c r="Z38" s="9" t="s">
        <v>37</v>
      </c>
    </row>
    <row r="39" spans="1:37" s="35" customFormat="1" x14ac:dyDescent="0.25">
      <c r="A39" s="35" t="s">
        <v>1</v>
      </c>
      <c r="B39" s="21" t="s">
        <v>92</v>
      </c>
      <c r="C39" s="22"/>
      <c r="D39" s="24"/>
      <c r="E39" s="24"/>
      <c r="F39" s="24"/>
      <c r="G39" s="23"/>
      <c r="H39" s="23" t="s">
        <v>49</v>
      </c>
      <c r="I39" s="23"/>
      <c r="J39" s="23"/>
      <c r="K39" s="23"/>
      <c r="L39" s="24"/>
      <c r="M39" s="23"/>
      <c r="N39" s="23"/>
      <c r="O39" s="23"/>
      <c r="P39" s="23"/>
      <c r="Q39" s="45" t="s">
        <v>83</v>
      </c>
      <c r="R39" s="23" t="s">
        <v>51</v>
      </c>
      <c r="S39" s="23"/>
      <c r="T39" s="23"/>
      <c r="U39" s="23"/>
      <c r="V39" s="23"/>
      <c r="W39" s="79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38"/>
    </row>
    <row r="40" spans="1:37" s="35" customFormat="1" x14ac:dyDescent="0.25">
      <c r="A40" s="35" t="s">
        <v>1</v>
      </c>
      <c r="B40" s="25" t="s">
        <v>54</v>
      </c>
      <c r="C40" s="26"/>
      <c r="D40" s="27"/>
      <c r="E40" s="27"/>
      <c r="F40" s="24"/>
      <c r="G40" s="23"/>
      <c r="H40" s="23"/>
      <c r="I40" s="23"/>
      <c r="J40" s="23"/>
      <c r="K40" s="23"/>
      <c r="L40" s="24"/>
      <c r="M40" s="23"/>
      <c r="N40" s="23"/>
      <c r="O40" s="23"/>
      <c r="P40" s="23"/>
      <c r="Q40" s="45" t="s">
        <v>91</v>
      </c>
      <c r="R40" s="23"/>
      <c r="S40" s="23"/>
      <c r="T40" s="23"/>
      <c r="U40" s="23"/>
      <c r="V40" s="23"/>
      <c r="W40" s="79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38"/>
    </row>
    <row r="41" spans="1:37" s="34" customFormat="1" ht="60" x14ac:dyDescent="0.25">
      <c r="B41" s="189" t="s">
        <v>3</v>
      </c>
      <c r="C41" s="190" t="s">
        <v>4</v>
      </c>
      <c r="D41" s="188" t="s">
        <v>73</v>
      </c>
      <c r="E41" s="188" t="s">
        <v>6</v>
      </c>
      <c r="F41" s="188" t="s">
        <v>5</v>
      </c>
      <c r="G41" s="191" t="s">
        <v>0</v>
      </c>
      <c r="H41" s="191" t="s">
        <v>7</v>
      </c>
      <c r="I41" s="191" t="s">
        <v>8</v>
      </c>
      <c r="J41" s="191" t="s">
        <v>9</v>
      </c>
      <c r="K41" s="191" t="s">
        <v>10</v>
      </c>
      <c r="L41" s="188" t="s">
        <v>39</v>
      </c>
      <c r="M41" s="191" t="s">
        <v>1</v>
      </c>
      <c r="N41" s="191" t="s">
        <v>2</v>
      </c>
      <c r="O41" s="191" t="s">
        <v>80</v>
      </c>
      <c r="P41" s="191" t="s">
        <v>82</v>
      </c>
      <c r="Q41" s="192" t="s">
        <v>81</v>
      </c>
      <c r="R41" s="191" t="s">
        <v>52</v>
      </c>
      <c r="S41" s="191" t="s">
        <v>53</v>
      </c>
      <c r="T41" s="191" t="s">
        <v>11</v>
      </c>
      <c r="U41" s="191" t="s">
        <v>12</v>
      </c>
      <c r="V41" s="191" t="s">
        <v>30</v>
      </c>
      <c r="W41" s="193" t="s">
        <v>77</v>
      </c>
      <c r="X41" s="191" t="s">
        <v>76</v>
      </c>
      <c r="Y41" s="191" t="s">
        <v>79</v>
      </c>
      <c r="Z41" s="191" t="s">
        <v>13</v>
      </c>
      <c r="AA41" s="5"/>
      <c r="AB41" s="5"/>
      <c r="AC41" s="5"/>
      <c r="AD41" s="5"/>
      <c r="AE41" s="5"/>
      <c r="AF41" s="5"/>
      <c r="AG41" s="5"/>
      <c r="AH41" s="5"/>
      <c r="AI41" s="5" t="s">
        <v>45</v>
      </c>
      <c r="AJ41" s="5"/>
      <c r="AK41" s="36"/>
    </row>
    <row r="42" spans="1:37" x14ac:dyDescent="0.25">
      <c r="B42" s="119">
        <v>20230705</v>
      </c>
      <c r="C42" s="125">
        <v>438</v>
      </c>
      <c r="D42" s="126">
        <v>1</v>
      </c>
      <c r="E42" s="127">
        <v>1</v>
      </c>
      <c r="F42" s="126">
        <v>1</v>
      </c>
      <c r="G42" s="119">
        <v>18.2</v>
      </c>
      <c r="H42" s="119">
        <v>64</v>
      </c>
      <c r="I42" s="119">
        <v>28.995000000000001</v>
      </c>
      <c r="J42" s="119">
        <v>165</v>
      </c>
      <c r="K42" s="119">
        <v>48.76</v>
      </c>
      <c r="L42" s="126"/>
      <c r="M42" s="128" t="s">
        <v>1</v>
      </c>
      <c r="N42" s="119" t="s">
        <v>94</v>
      </c>
      <c r="O42" s="119">
        <v>5</v>
      </c>
      <c r="P42" s="119"/>
      <c r="Q42" s="129"/>
      <c r="R42" s="119">
        <v>1610</v>
      </c>
      <c r="S42" s="119">
        <v>1610</v>
      </c>
      <c r="T42" s="119">
        <v>9.5</v>
      </c>
      <c r="U42" s="119">
        <v>147.19999999999999</v>
      </c>
      <c r="V42" s="119" t="s">
        <v>55</v>
      </c>
      <c r="W42" s="130">
        <v>1</v>
      </c>
      <c r="X42" s="119">
        <v>0</v>
      </c>
      <c r="Y42" s="119">
        <v>4</v>
      </c>
      <c r="Z42" s="119" t="s">
        <v>95</v>
      </c>
      <c r="AA42">
        <f>H42+I42/60</f>
        <v>64.483249999999998</v>
      </c>
      <c r="AB42">
        <f>J42+K42/60</f>
        <v>165.81266666666667</v>
      </c>
      <c r="AC42">
        <f>E42</f>
        <v>1</v>
      </c>
      <c r="AD42"/>
      <c r="AE42"/>
      <c r="AF42"/>
      <c r="AG42"/>
      <c r="AH42"/>
      <c r="AI42"/>
      <c r="AJ42"/>
      <c r="AK42"/>
    </row>
    <row r="43" spans="1:37" x14ac:dyDescent="0.25">
      <c r="B43" s="131">
        <v>20230705</v>
      </c>
      <c r="C43" s="132">
        <v>446</v>
      </c>
      <c r="D43" s="133">
        <v>1</v>
      </c>
      <c r="E43" s="134">
        <v>1</v>
      </c>
      <c r="F43" s="133">
        <v>2</v>
      </c>
      <c r="G43" s="131">
        <v>18.2</v>
      </c>
      <c r="H43" s="131">
        <v>64</v>
      </c>
      <c r="I43" s="131">
        <v>29.138999999999999</v>
      </c>
      <c r="J43" s="131">
        <v>165</v>
      </c>
      <c r="K43" s="131">
        <v>49.000999999999998</v>
      </c>
      <c r="L43" s="133"/>
      <c r="M43" s="140" t="s">
        <v>1</v>
      </c>
      <c r="N43" s="131" t="s">
        <v>94</v>
      </c>
      <c r="O43" s="131">
        <v>5</v>
      </c>
      <c r="P43" s="131">
        <v>8</v>
      </c>
      <c r="Q43" s="138">
        <v>8</v>
      </c>
      <c r="R43" s="131">
        <v>1610</v>
      </c>
      <c r="S43" s="131">
        <v>1610</v>
      </c>
      <c r="T43" s="131">
        <v>9.4</v>
      </c>
      <c r="U43" s="131">
        <v>150.4</v>
      </c>
      <c r="V43" s="131" t="s">
        <v>55</v>
      </c>
      <c r="W43" s="139">
        <v>1</v>
      </c>
      <c r="X43" s="131">
        <v>0</v>
      </c>
      <c r="Y43" s="131">
        <v>4</v>
      </c>
      <c r="Z43" s="131"/>
      <c r="AA43">
        <f t="shared" ref="AA43:AA106" si="0">H43+I43/60</f>
        <v>64.485650000000007</v>
      </c>
      <c r="AB43">
        <f t="shared" ref="AB43:AB106" si="1">J43+K43/60</f>
        <v>165.81668333333334</v>
      </c>
      <c r="AC43">
        <f t="shared" ref="AC43:AC106" si="2">E43</f>
        <v>1</v>
      </c>
      <c r="AD43"/>
      <c r="AE43"/>
      <c r="AF43"/>
      <c r="AG43"/>
      <c r="AH43"/>
      <c r="AI43"/>
      <c r="AJ43"/>
      <c r="AK43"/>
    </row>
    <row r="44" spans="1:37" x14ac:dyDescent="0.25">
      <c r="B44" s="119">
        <v>20230706</v>
      </c>
      <c r="C44" s="119">
        <v>111</v>
      </c>
      <c r="D44" s="126">
        <v>8</v>
      </c>
      <c r="E44" s="127">
        <v>2</v>
      </c>
      <c r="F44" s="126">
        <v>1</v>
      </c>
      <c r="G44" s="119">
        <v>53</v>
      </c>
      <c r="H44" s="119">
        <v>65</v>
      </c>
      <c r="I44" s="119">
        <v>46.957000000000001</v>
      </c>
      <c r="J44" s="119">
        <v>168</v>
      </c>
      <c r="K44" s="119">
        <v>34.137999999999998</v>
      </c>
      <c r="L44" s="119"/>
      <c r="M44" s="128" t="s">
        <v>1</v>
      </c>
      <c r="N44" s="119" t="s">
        <v>96</v>
      </c>
      <c r="O44" s="119">
        <v>5</v>
      </c>
      <c r="P44" s="119"/>
      <c r="Q44" s="129"/>
      <c r="R44" s="119">
        <v>1610</v>
      </c>
      <c r="S44" s="119">
        <v>1608</v>
      </c>
      <c r="T44" s="119">
        <v>10.5</v>
      </c>
      <c r="U44" s="119">
        <v>233.7</v>
      </c>
      <c r="V44" s="119" t="s">
        <v>55</v>
      </c>
      <c r="W44" s="130">
        <v>0</v>
      </c>
      <c r="X44" s="119">
        <v>0</v>
      </c>
      <c r="Y44" s="119">
        <v>15</v>
      </c>
      <c r="Z44" s="119" t="s">
        <v>99</v>
      </c>
      <c r="AA44">
        <f t="shared" si="0"/>
        <v>65.782616666666669</v>
      </c>
      <c r="AB44">
        <f t="shared" si="1"/>
        <v>168.56896666666665</v>
      </c>
      <c r="AC44">
        <f t="shared" si="2"/>
        <v>2</v>
      </c>
      <c r="AD44" s="2"/>
      <c r="AE44" s="2"/>
      <c r="AF44" s="2"/>
      <c r="AG44" s="2"/>
      <c r="AH44" s="2"/>
      <c r="AI44" s="2"/>
      <c r="AJ44" s="2"/>
      <c r="AK44" s="2"/>
    </row>
    <row r="45" spans="1:37" x14ac:dyDescent="0.25">
      <c r="B45" s="131">
        <v>20230706</v>
      </c>
      <c r="C45" s="131">
        <v>118</v>
      </c>
      <c r="D45" s="133">
        <v>8</v>
      </c>
      <c r="E45" s="134">
        <v>2</v>
      </c>
      <c r="F45" s="133">
        <v>2</v>
      </c>
      <c r="G45" s="139">
        <v>53.7</v>
      </c>
      <c r="H45" s="139">
        <v>65</v>
      </c>
      <c r="I45" s="139">
        <v>47.031999999999996</v>
      </c>
      <c r="J45" s="139">
        <v>168</v>
      </c>
      <c r="K45" s="139">
        <v>34.046999999999997</v>
      </c>
      <c r="L45" s="131"/>
      <c r="M45" s="140" t="s">
        <v>1</v>
      </c>
      <c r="N45" s="131" t="s">
        <v>96</v>
      </c>
      <c r="O45" s="131">
        <v>5</v>
      </c>
      <c r="P45" s="131">
        <v>7</v>
      </c>
      <c r="Q45" s="138">
        <v>15</v>
      </c>
      <c r="R45" s="131">
        <v>1610</v>
      </c>
      <c r="S45" s="131">
        <v>1608</v>
      </c>
      <c r="T45" s="131">
        <v>11.4</v>
      </c>
      <c r="U45" s="131">
        <v>234.4</v>
      </c>
      <c r="V45" s="131" t="s">
        <v>55</v>
      </c>
      <c r="W45" s="139">
        <v>0</v>
      </c>
      <c r="X45" s="131">
        <v>0</v>
      </c>
      <c r="Y45" s="131">
        <v>15</v>
      </c>
      <c r="Z45" s="131"/>
      <c r="AA45">
        <f t="shared" si="0"/>
        <v>65.783866666666668</v>
      </c>
      <c r="AB45">
        <f t="shared" si="1"/>
        <v>168.56745000000001</v>
      </c>
      <c r="AC45">
        <f t="shared" si="2"/>
        <v>2</v>
      </c>
      <c r="AD45" s="2"/>
      <c r="AE45" s="2"/>
      <c r="AF45" s="2"/>
      <c r="AG45" s="2"/>
      <c r="AH45" s="2"/>
      <c r="AI45" s="2"/>
      <c r="AJ45" s="2"/>
      <c r="AK45" s="2"/>
    </row>
    <row r="46" spans="1:37" x14ac:dyDescent="0.25">
      <c r="B46" s="119">
        <v>20230706</v>
      </c>
      <c r="C46" s="125">
        <v>229</v>
      </c>
      <c r="D46" s="126">
        <v>1</v>
      </c>
      <c r="E46" s="127">
        <v>3</v>
      </c>
      <c r="F46" s="126">
        <v>1</v>
      </c>
      <c r="G46" s="119">
        <v>45.9</v>
      </c>
      <c r="H46" s="119">
        <v>65</v>
      </c>
      <c r="I46" s="119">
        <v>44.982999999999997</v>
      </c>
      <c r="J46" s="119">
        <v>168</v>
      </c>
      <c r="K46" s="119">
        <v>15.553000000000001</v>
      </c>
      <c r="L46" s="126"/>
      <c r="M46" s="128" t="s">
        <v>1</v>
      </c>
      <c r="N46" s="119" t="s">
        <v>97</v>
      </c>
      <c r="O46" s="119">
        <v>5</v>
      </c>
      <c r="P46" s="119"/>
      <c r="Q46" s="129"/>
      <c r="R46" s="119"/>
      <c r="S46" s="119"/>
      <c r="T46" s="119">
        <v>10.9</v>
      </c>
      <c r="U46" s="119">
        <v>218.4</v>
      </c>
      <c r="V46" s="119" t="s">
        <v>98</v>
      </c>
      <c r="W46" s="130">
        <v>0</v>
      </c>
      <c r="X46" s="119">
        <v>0</v>
      </c>
      <c r="Y46" s="119">
        <v>4</v>
      </c>
      <c r="Z46" s="119"/>
      <c r="AA46">
        <f t="shared" si="0"/>
        <v>65.749716666666671</v>
      </c>
      <c r="AB46">
        <f t="shared" si="1"/>
        <v>168.25921666666667</v>
      </c>
      <c r="AC46">
        <f t="shared" si="2"/>
        <v>3</v>
      </c>
      <c r="AD46"/>
      <c r="AE46"/>
      <c r="AF46"/>
      <c r="AG46"/>
      <c r="AH46"/>
      <c r="AI46"/>
      <c r="AJ46"/>
      <c r="AK46"/>
    </row>
    <row r="47" spans="1:37" x14ac:dyDescent="0.25">
      <c r="B47" s="131">
        <v>20230706</v>
      </c>
      <c r="C47" s="132">
        <v>236</v>
      </c>
      <c r="D47" s="133">
        <v>1</v>
      </c>
      <c r="E47" s="134">
        <v>3</v>
      </c>
      <c r="F47" s="135">
        <v>2</v>
      </c>
      <c r="G47" s="136">
        <v>45.9</v>
      </c>
      <c r="H47" s="136">
        <v>65</v>
      </c>
      <c r="I47" s="136">
        <v>45.244999999999997</v>
      </c>
      <c r="J47" s="136">
        <v>168</v>
      </c>
      <c r="K47" s="136">
        <v>15.407999999999999</v>
      </c>
      <c r="L47" s="135"/>
      <c r="M47" s="137" t="s">
        <v>1</v>
      </c>
      <c r="N47" s="136" t="s">
        <v>97</v>
      </c>
      <c r="O47" s="131">
        <v>5</v>
      </c>
      <c r="P47" s="131">
        <v>7</v>
      </c>
      <c r="Q47" s="138">
        <v>22</v>
      </c>
      <c r="R47" s="131"/>
      <c r="S47" s="131"/>
      <c r="T47" s="131">
        <v>10.5</v>
      </c>
      <c r="U47" s="131">
        <v>210.1</v>
      </c>
      <c r="V47" s="131" t="s">
        <v>98</v>
      </c>
      <c r="W47" s="139">
        <v>0</v>
      </c>
      <c r="X47" s="131">
        <v>0</v>
      </c>
      <c r="Y47" s="131">
        <v>4</v>
      </c>
      <c r="Z47" s="131"/>
      <c r="AA47">
        <f t="shared" si="0"/>
        <v>65.754083333333327</v>
      </c>
      <c r="AB47">
        <f t="shared" si="1"/>
        <v>168.2568</v>
      </c>
      <c r="AC47">
        <f t="shared" si="2"/>
        <v>3</v>
      </c>
      <c r="AD47"/>
      <c r="AE47"/>
      <c r="AF47"/>
      <c r="AG47"/>
      <c r="AH47"/>
      <c r="AI47"/>
      <c r="AJ47"/>
      <c r="AK47"/>
    </row>
    <row r="48" spans="1:37" x14ac:dyDescent="0.25">
      <c r="B48" s="64">
        <v>20230706</v>
      </c>
      <c r="C48" s="65">
        <v>1913</v>
      </c>
      <c r="D48" s="66">
        <v>11</v>
      </c>
      <c r="E48" s="67">
        <v>1</v>
      </c>
      <c r="F48" s="66">
        <v>0</v>
      </c>
      <c r="G48" s="68">
        <v>54.8</v>
      </c>
      <c r="H48" s="68">
        <v>66</v>
      </c>
      <c r="I48" s="68">
        <v>19.356999999999999</v>
      </c>
      <c r="J48" s="68">
        <v>168</v>
      </c>
      <c r="K48" s="68">
        <v>55.734999999999999</v>
      </c>
      <c r="L48" s="66"/>
      <c r="M48" s="69" t="s">
        <v>1</v>
      </c>
      <c r="N48" s="68" t="s">
        <v>193</v>
      </c>
      <c r="O48" s="68" t="s">
        <v>100</v>
      </c>
      <c r="P48" s="68" t="s">
        <v>100</v>
      </c>
      <c r="Q48" s="70"/>
      <c r="R48" s="68"/>
      <c r="S48" s="68"/>
      <c r="T48" s="68"/>
      <c r="U48" s="68"/>
      <c r="V48" s="68" t="s">
        <v>103</v>
      </c>
      <c r="W48" s="80">
        <v>0</v>
      </c>
      <c r="X48" s="68">
        <v>0</v>
      </c>
      <c r="Y48" s="68">
        <v>2</v>
      </c>
      <c r="Z48" s="68" t="s">
        <v>196</v>
      </c>
      <c r="AA48">
        <f t="shared" si="0"/>
        <v>66.322616666666661</v>
      </c>
      <c r="AB48">
        <f t="shared" si="1"/>
        <v>168.92891666666668</v>
      </c>
      <c r="AC48">
        <f t="shared" si="2"/>
        <v>1</v>
      </c>
      <c r="AD48"/>
      <c r="AE48"/>
      <c r="AF48"/>
      <c r="AG48"/>
      <c r="AH48"/>
      <c r="AI48"/>
      <c r="AJ48"/>
      <c r="AK48"/>
    </row>
    <row r="49" spans="2:37" x14ac:dyDescent="0.25">
      <c r="B49" s="64">
        <v>20230706</v>
      </c>
      <c r="C49" s="65">
        <v>1913</v>
      </c>
      <c r="D49" s="66">
        <v>11</v>
      </c>
      <c r="E49" s="67">
        <v>1</v>
      </c>
      <c r="F49" s="66">
        <v>0</v>
      </c>
      <c r="G49" s="68">
        <v>54.8</v>
      </c>
      <c r="H49" s="68">
        <v>66</v>
      </c>
      <c r="I49" s="68">
        <v>19.356999999999999</v>
      </c>
      <c r="J49" s="68">
        <v>168</v>
      </c>
      <c r="K49" s="68">
        <v>55.734999999999999</v>
      </c>
      <c r="L49" s="66"/>
      <c r="M49" s="69" t="s">
        <v>1</v>
      </c>
      <c r="N49" s="68" t="s">
        <v>193</v>
      </c>
      <c r="O49" s="68" t="s">
        <v>100</v>
      </c>
      <c r="P49" s="68" t="s">
        <v>100</v>
      </c>
      <c r="Q49" s="70"/>
      <c r="R49" s="68"/>
      <c r="S49" s="68"/>
      <c r="T49" s="68"/>
      <c r="U49" s="68"/>
      <c r="V49" s="68" t="s">
        <v>103</v>
      </c>
      <c r="W49" s="80">
        <v>0</v>
      </c>
      <c r="X49" s="68">
        <v>0</v>
      </c>
      <c r="Y49" s="68">
        <v>2</v>
      </c>
      <c r="Z49" s="68" t="s">
        <v>196</v>
      </c>
      <c r="AA49">
        <f t="shared" si="0"/>
        <v>66.322616666666661</v>
      </c>
      <c r="AB49">
        <f t="shared" si="1"/>
        <v>168.92891666666668</v>
      </c>
      <c r="AC49">
        <f t="shared" si="2"/>
        <v>1</v>
      </c>
      <c r="AD49"/>
      <c r="AE49"/>
      <c r="AF49"/>
      <c r="AG49"/>
      <c r="AH49"/>
      <c r="AI49"/>
      <c r="AJ49"/>
      <c r="AK49"/>
    </row>
    <row r="50" spans="2:37" x14ac:dyDescent="0.25">
      <c r="B50" s="81">
        <v>20230707</v>
      </c>
      <c r="C50" s="82">
        <v>33</v>
      </c>
      <c r="D50" s="83">
        <v>6</v>
      </c>
      <c r="E50" s="84">
        <v>4</v>
      </c>
      <c r="F50" s="121">
        <v>1</v>
      </c>
      <c r="G50" s="81">
        <v>54.8</v>
      </c>
      <c r="H50" s="81">
        <v>66</v>
      </c>
      <c r="I50" s="81">
        <v>19.698</v>
      </c>
      <c r="J50" s="81">
        <v>168</v>
      </c>
      <c r="K50" s="81">
        <v>56.994</v>
      </c>
      <c r="L50" s="121"/>
      <c r="M50" s="123" t="s">
        <v>1</v>
      </c>
      <c r="N50" s="81" t="s">
        <v>101</v>
      </c>
      <c r="O50" s="85">
        <v>5</v>
      </c>
      <c r="P50" s="85"/>
      <c r="Q50" s="87"/>
      <c r="R50" s="85">
        <v>1612</v>
      </c>
      <c r="S50" s="85"/>
      <c r="T50" s="85">
        <v>3.6</v>
      </c>
      <c r="U50" s="85">
        <v>354.6</v>
      </c>
      <c r="V50" s="85" t="s">
        <v>98</v>
      </c>
      <c r="W50" s="88">
        <v>0</v>
      </c>
      <c r="X50" s="85">
        <v>0</v>
      </c>
      <c r="Y50" s="85">
        <v>1</v>
      </c>
      <c r="Z50" s="85"/>
      <c r="AA50">
        <f t="shared" si="0"/>
        <v>66.328299999999999</v>
      </c>
      <c r="AB50">
        <f t="shared" si="1"/>
        <v>168.94990000000001</v>
      </c>
      <c r="AC50">
        <f t="shared" si="2"/>
        <v>4</v>
      </c>
      <c r="AD50"/>
      <c r="AE50"/>
      <c r="AF50"/>
      <c r="AG50"/>
      <c r="AH50"/>
      <c r="AI50"/>
      <c r="AJ50"/>
      <c r="AK50"/>
    </row>
    <row r="51" spans="2:37" x14ac:dyDescent="0.25">
      <c r="B51" s="112">
        <v>20230707</v>
      </c>
      <c r="C51" s="113">
        <v>40</v>
      </c>
      <c r="D51" s="114">
        <v>6</v>
      </c>
      <c r="E51" s="115">
        <v>4</v>
      </c>
      <c r="F51" s="114">
        <v>2</v>
      </c>
      <c r="G51" s="112">
        <v>54.8</v>
      </c>
      <c r="H51" s="112">
        <v>66</v>
      </c>
      <c r="I51" s="112">
        <v>19.707000000000001</v>
      </c>
      <c r="J51" s="112">
        <v>168</v>
      </c>
      <c r="K51" s="112">
        <v>57.161999999999999</v>
      </c>
      <c r="L51" s="114"/>
      <c r="M51" s="116" t="s">
        <v>1</v>
      </c>
      <c r="N51" s="112" t="s">
        <v>101</v>
      </c>
      <c r="O51" s="112">
        <v>5</v>
      </c>
      <c r="P51" s="112">
        <v>7</v>
      </c>
      <c r="Q51" s="117">
        <v>29</v>
      </c>
      <c r="R51" s="112">
        <v>1612</v>
      </c>
      <c r="S51" s="112"/>
      <c r="T51" s="112">
        <v>5.7</v>
      </c>
      <c r="U51" s="112">
        <v>248.3</v>
      </c>
      <c r="V51" s="112" t="s">
        <v>98</v>
      </c>
      <c r="W51" s="118">
        <v>0</v>
      </c>
      <c r="X51" s="112">
        <v>0</v>
      </c>
      <c r="Y51" s="112">
        <v>1</v>
      </c>
      <c r="Z51" s="112"/>
      <c r="AA51">
        <f t="shared" si="0"/>
        <v>66.328450000000004</v>
      </c>
      <c r="AB51">
        <f t="shared" si="1"/>
        <v>168.95269999999999</v>
      </c>
      <c r="AC51">
        <f t="shared" si="2"/>
        <v>4</v>
      </c>
      <c r="AD51"/>
      <c r="AE51"/>
      <c r="AF51"/>
      <c r="AG51"/>
      <c r="AH51"/>
      <c r="AI51"/>
      <c r="AJ51"/>
      <c r="AK51"/>
    </row>
    <row r="52" spans="2:37" x14ac:dyDescent="0.25">
      <c r="B52" s="81">
        <v>20230707</v>
      </c>
      <c r="C52" s="120">
        <v>1721</v>
      </c>
      <c r="D52" s="121">
        <v>1</v>
      </c>
      <c r="E52" s="122">
        <v>5</v>
      </c>
      <c r="F52" s="121">
        <v>1</v>
      </c>
      <c r="G52" s="81">
        <v>45.8</v>
      </c>
      <c r="H52" s="81">
        <v>65</v>
      </c>
      <c r="I52" s="81">
        <v>44.975000000000001</v>
      </c>
      <c r="J52" s="81">
        <v>168</v>
      </c>
      <c r="K52" s="81">
        <v>15.707000000000001</v>
      </c>
      <c r="L52" s="121"/>
      <c r="M52" s="123" t="s">
        <v>1</v>
      </c>
      <c r="N52" s="81" t="s">
        <v>102</v>
      </c>
      <c r="O52" s="81">
        <v>5</v>
      </c>
      <c r="P52" s="81"/>
      <c r="Q52" s="124"/>
      <c r="R52" s="81">
        <v>1610</v>
      </c>
      <c r="S52" s="81">
        <v>1580</v>
      </c>
      <c r="T52" s="81">
        <v>2.1</v>
      </c>
      <c r="U52" s="85">
        <v>17.3</v>
      </c>
      <c r="V52" s="85" t="s">
        <v>55</v>
      </c>
      <c r="W52" s="88">
        <v>0</v>
      </c>
      <c r="X52" s="85">
        <v>0</v>
      </c>
      <c r="Y52" s="85">
        <v>4</v>
      </c>
      <c r="Z52" s="85"/>
      <c r="AA52">
        <f t="shared" si="0"/>
        <v>65.749583333333334</v>
      </c>
      <c r="AB52">
        <f t="shared" si="1"/>
        <v>168.26178333333334</v>
      </c>
      <c r="AC52">
        <f t="shared" si="2"/>
        <v>5</v>
      </c>
      <c r="AD52"/>
      <c r="AE52"/>
      <c r="AF52"/>
      <c r="AG52"/>
      <c r="AH52"/>
      <c r="AI52"/>
      <c r="AJ52"/>
      <c r="AK52"/>
    </row>
    <row r="53" spans="2:37" x14ac:dyDescent="0.25">
      <c r="B53" s="112">
        <v>20230707</v>
      </c>
      <c r="C53" s="113">
        <v>1725</v>
      </c>
      <c r="D53" s="114">
        <v>1</v>
      </c>
      <c r="E53" s="115">
        <v>5</v>
      </c>
      <c r="F53" s="114">
        <v>2</v>
      </c>
      <c r="G53" s="112">
        <v>46</v>
      </c>
      <c r="H53" s="112">
        <v>65</v>
      </c>
      <c r="I53" s="112">
        <v>45.137</v>
      </c>
      <c r="J53" s="112">
        <v>168</v>
      </c>
      <c r="K53" s="112">
        <v>15.516999999999999</v>
      </c>
      <c r="L53" s="114"/>
      <c r="M53" s="116" t="s">
        <v>1</v>
      </c>
      <c r="N53" s="112" t="s">
        <v>102</v>
      </c>
      <c r="O53" s="112">
        <v>5</v>
      </c>
      <c r="P53" s="112">
        <v>4</v>
      </c>
      <c r="Q53" s="117">
        <v>33</v>
      </c>
      <c r="R53" s="112">
        <v>1614</v>
      </c>
      <c r="S53" s="112">
        <v>1580</v>
      </c>
      <c r="T53" s="112">
        <v>2.9</v>
      </c>
      <c r="U53" s="112">
        <v>26</v>
      </c>
      <c r="V53" s="112" t="s">
        <v>55</v>
      </c>
      <c r="W53" s="118">
        <v>0</v>
      </c>
      <c r="X53" s="112">
        <v>0</v>
      </c>
      <c r="Y53" s="112">
        <v>4</v>
      </c>
      <c r="Z53" s="112"/>
      <c r="AA53">
        <f t="shared" si="0"/>
        <v>65.752283333333338</v>
      </c>
      <c r="AB53">
        <f t="shared" si="1"/>
        <v>168.25861666666665</v>
      </c>
      <c r="AC53">
        <f t="shared" si="2"/>
        <v>5</v>
      </c>
      <c r="AD53"/>
      <c r="AE53"/>
      <c r="AF53"/>
      <c r="AG53"/>
      <c r="AH53"/>
      <c r="AI53"/>
      <c r="AJ53"/>
      <c r="AK53"/>
    </row>
    <row r="54" spans="2:37" x14ac:dyDescent="0.25">
      <c r="B54" s="85">
        <v>20230708</v>
      </c>
      <c r="C54" s="82">
        <v>1706</v>
      </c>
      <c r="D54" s="83">
        <v>6</v>
      </c>
      <c r="E54" s="84">
        <v>6</v>
      </c>
      <c r="F54" s="83">
        <v>1</v>
      </c>
      <c r="G54" s="81">
        <v>52.8</v>
      </c>
      <c r="H54" s="81">
        <v>65</v>
      </c>
      <c r="I54" s="81">
        <v>46.942</v>
      </c>
      <c r="J54" s="85">
        <v>168</v>
      </c>
      <c r="K54" s="81">
        <v>34.078000000000003</v>
      </c>
      <c r="L54" s="83"/>
      <c r="M54" s="86" t="s">
        <v>1</v>
      </c>
      <c r="N54" s="81" t="s">
        <v>104</v>
      </c>
      <c r="O54" s="81">
        <v>5</v>
      </c>
      <c r="P54" s="85"/>
      <c r="Q54" s="87"/>
      <c r="R54" s="81">
        <v>1617</v>
      </c>
      <c r="S54" s="85">
        <v>1589</v>
      </c>
      <c r="T54" s="81">
        <v>2.5</v>
      </c>
      <c r="U54" s="85">
        <v>63.9</v>
      </c>
      <c r="V54" s="85" t="s">
        <v>55</v>
      </c>
      <c r="W54" s="88">
        <v>1</v>
      </c>
      <c r="X54" s="85">
        <v>0</v>
      </c>
      <c r="Y54" s="85">
        <v>3</v>
      </c>
      <c r="Z54" s="85"/>
      <c r="AA54">
        <f t="shared" si="0"/>
        <v>65.782366666666661</v>
      </c>
      <c r="AB54">
        <f t="shared" si="1"/>
        <v>168.56796666666668</v>
      </c>
      <c r="AC54">
        <f t="shared" si="2"/>
        <v>6</v>
      </c>
      <c r="AD54"/>
      <c r="AE54"/>
      <c r="AF54"/>
      <c r="AG54"/>
      <c r="AH54"/>
      <c r="AI54"/>
      <c r="AJ54"/>
      <c r="AK54"/>
    </row>
    <row r="55" spans="2:37" x14ac:dyDescent="0.25">
      <c r="B55" s="112">
        <v>20230708</v>
      </c>
      <c r="C55" s="113">
        <v>1714</v>
      </c>
      <c r="D55" s="114">
        <v>6</v>
      </c>
      <c r="E55" s="115">
        <v>6</v>
      </c>
      <c r="F55" s="114">
        <v>2</v>
      </c>
      <c r="G55" s="112">
        <v>53.3</v>
      </c>
      <c r="H55" s="112">
        <v>65</v>
      </c>
      <c r="I55" s="112">
        <v>47.048999999999999</v>
      </c>
      <c r="J55" s="112">
        <v>168</v>
      </c>
      <c r="K55" s="112">
        <v>34.064</v>
      </c>
      <c r="L55" s="114"/>
      <c r="M55" s="116" t="s">
        <v>1</v>
      </c>
      <c r="N55" s="112" t="s">
        <v>104</v>
      </c>
      <c r="O55" s="112">
        <v>5</v>
      </c>
      <c r="P55" s="112">
        <v>8</v>
      </c>
      <c r="Q55" s="117">
        <v>41</v>
      </c>
      <c r="R55" s="112">
        <v>1617</v>
      </c>
      <c r="S55" s="112">
        <v>1589</v>
      </c>
      <c r="T55" s="112">
        <v>3</v>
      </c>
      <c r="U55" s="112">
        <v>65.400000000000006</v>
      </c>
      <c r="V55" s="112" t="s">
        <v>55</v>
      </c>
      <c r="W55" s="118">
        <v>1</v>
      </c>
      <c r="X55" s="112">
        <v>0</v>
      </c>
      <c r="Y55" s="112">
        <v>3</v>
      </c>
      <c r="Z55" s="112"/>
      <c r="AA55">
        <f t="shared" si="0"/>
        <v>65.784149999999997</v>
      </c>
      <c r="AB55">
        <f t="shared" si="1"/>
        <v>168.56773333333334</v>
      </c>
      <c r="AC55">
        <f t="shared" si="2"/>
        <v>6</v>
      </c>
      <c r="AD55"/>
      <c r="AE55"/>
      <c r="AF55"/>
      <c r="AG55"/>
      <c r="AH55"/>
      <c r="AI55"/>
      <c r="AJ55"/>
      <c r="AK55"/>
    </row>
    <row r="56" spans="2:37" x14ac:dyDescent="0.25">
      <c r="B56" s="81">
        <v>20230708</v>
      </c>
      <c r="C56" s="82">
        <v>2230</v>
      </c>
      <c r="D56" s="83">
        <v>6</v>
      </c>
      <c r="E56" s="84">
        <v>7</v>
      </c>
      <c r="F56" s="83">
        <v>1</v>
      </c>
      <c r="G56" s="85">
        <v>53.3</v>
      </c>
      <c r="H56" s="81">
        <v>65</v>
      </c>
      <c r="I56" s="81">
        <v>46.963999999999999</v>
      </c>
      <c r="J56" s="81">
        <v>168</v>
      </c>
      <c r="K56" s="81">
        <v>33.908999999999999</v>
      </c>
      <c r="L56" s="83"/>
      <c r="M56" s="86" t="s">
        <v>1</v>
      </c>
      <c r="N56" s="81" t="s">
        <v>105</v>
      </c>
      <c r="O56" s="81">
        <v>5</v>
      </c>
      <c r="P56" s="85"/>
      <c r="Q56" s="87"/>
      <c r="R56" s="81">
        <v>1632</v>
      </c>
      <c r="S56" s="119">
        <v>1622</v>
      </c>
      <c r="T56" s="81">
        <v>11.3</v>
      </c>
      <c r="U56" s="85">
        <v>38.200000000000003</v>
      </c>
      <c r="V56" s="85" t="s">
        <v>55</v>
      </c>
      <c r="W56" s="88">
        <v>1</v>
      </c>
      <c r="X56" s="85">
        <v>0</v>
      </c>
      <c r="Y56" s="85">
        <v>2</v>
      </c>
      <c r="Z56" s="85"/>
      <c r="AA56">
        <f t="shared" si="0"/>
        <v>65.78273333333334</v>
      </c>
      <c r="AB56">
        <f t="shared" si="1"/>
        <v>168.56514999999999</v>
      </c>
      <c r="AC56">
        <f t="shared" si="2"/>
        <v>7</v>
      </c>
      <c r="AD56"/>
      <c r="AE56"/>
      <c r="AF56"/>
      <c r="AG56"/>
      <c r="AH56"/>
      <c r="AI56"/>
      <c r="AJ56"/>
      <c r="AK56"/>
    </row>
    <row r="57" spans="2:37" x14ac:dyDescent="0.25">
      <c r="B57" s="112">
        <v>20230708</v>
      </c>
      <c r="C57" s="113">
        <v>2235</v>
      </c>
      <c r="D57" s="114">
        <v>6</v>
      </c>
      <c r="E57" s="115">
        <v>7</v>
      </c>
      <c r="F57" s="114">
        <v>2</v>
      </c>
      <c r="G57" s="112">
        <v>54.4</v>
      </c>
      <c r="H57" s="112">
        <v>65</v>
      </c>
      <c r="I57" s="112">
        <v>47.082999999999998</v>
      </c>
      <c r="J57" s="112">
        <v>168</v>
      </c>
      <c r="K57" s="112">
        <v>33.920999999999999</v>
      </c>
      <c r="L57" s="114"/>
      <c r="M57" s="116" t="s">
        <v>1</v>
      </c>
      <c r="N57" s="112" t="s">
        <v>105</v>
      </c>
      <c r="O57" s="112">
        <v>5</v>
      </c>
      <c r="P57" s="112">
        <v>5</v>
      </c>
      <c r="Q57" s="117">
        <v>46</v>
      </c>
      <c r="R57" s="112">
        <v>1632</v>
      </c>
      <c r="S57" s="112">
        <v>1622</v>
      </c>
      <c r="T57" s="112">
        <v>11.2</v>
      </c>
      <c r="U57" s="112">
        <v>37.1</v>
      </c>
      <c r="V57" s="112" t="s">
        <v>55</v>
      </c>
      <c r="W57" s="118">
        <v>1</v>
      </c>
      <c r="X57" s="112">
        <v>0</v>
      </c>
      <c r="Y57" s="112">
        <v>2</v>
      </c>
      <c r="Z57" s="112"/>
      <c r="AA57">
        <f t="shared" si="0"/>
        <v>65.784716666666668</v>
      </c>
      <c r="AB57">
        <f t="shared" si="1"/>
        <v>168.56535</v>
      </c>
      <c r="AC57">
        <f t="shared" si="2"/>
        <v>7</v>
      </c>
      <c r="AD57"/>
      <c r="AE57"/>
      <c r="AF57"/>
      <c r="AG57"/>
      <c r="AH57"/>
      <c r="AI57"/>
      <c r="AJ57"/>
      <c r="AK57"/>
    </row>
    <row r="58" spans="2:37" x14ac:dyDescent="0.25">
      <c r="B58" s="85">
        <v>20230709</v>
      </c>
      <c r="C58" s="82">
        <v>116</v>
      </c>
      <c r="D58" s="83">
        <v>6</v>
      </c>
      <c r="E58" s="84">
        <v>8</v>
      </c>
      <c r="F58" s="83">
        <v>1</v>
      </c>
      <c r="G58" s="85">
        <v>30</v>
      </c>
      <c r="H58" s="81">
        <v>65</v>
      </c>
      <c r="I58" s="81">
        <v>37.4</v>
      </c>
      <c r="J58" s="81">
        <v>168</v>
      </c>
      <c r="K58" s="81">
        <v>10.494999999999999</v>
      </c>
      <c r="L58" s="83"/>
      <c r="M58" s="86" t="s">
        <v>1</v>
      </c>
      <c r="N58" s="81" t="s">
        <v>106</v>
      </c>
      <c r="O58" s="81">
        <v>5</v>
      </c>
      <c r="P58" s="85"/>
      <c r="Q58" s="87"/>
      <c r="R58" s="85"/>
      <c r="S58" s="85"/>
      <c r="T58" s="81">
        <v>2.8</v>
      </c>
      <c r="U58" s="85">
        <v>225</v>
      </c>
      <c r="V58" s="85" t="s">
        <v>14</v>
      </c>
      <c r="W58" s="88">
        <v>1</v>
      </c>
      <c r="X58" s="85">
        <v>0</v>
      </c>
      <c r="Y58" s="85">
        <v>1</v>
      </c>
      <c r="Z58" s="85"/>
      <c r="AA58">
        <f t="shared" si="0"/>
        <v>65.623333333333335</v>
      </c>
      <c r="AB58">
        <f t="shared" si="1"/>
        <v>168.17491666666666</v>
      </c>
      <c r="AC58">
        <f t="shared" si="2"/>
        <v>8</v>
      </c>
      <c r="AD58"/>
      <c r="AE58"/>
      <c r="AF58"/>
      <c r="AG58"/>
      <c r="AH58"/>
      <c r="AI58"/>
      <c r="AJ58"/>
      <c r="AK58"/>
    </row>
    <row r="59" spans="2:37" x14ac:dyDescent="0.25">
      <c r="B59" s="89">
        <v>20230709</v>
      </c>
      <c r="C59" s="90">
        <v>123</v>
      </c>
      <c r="D59" s="91">
        <v>6</v>
      </c>
      <c r="E59" s="92">
        <v>8</v>
      </c>
      <c r="F59" s="91">
        <v>2</v>
      </c>
      <c r="G59" s="89">
        <v>30</v>
      </c>
      <c r="H59" s="89">
        <v>65</v>
      </c>
      <c r="I59" s="89">
        <v>37.36</v>
      </c>
      <c r="J59" s="89">
        <v>168</v>
      </c>
      <c r="K59" s="89">
        <v>10.82</v>
      </c>
      <c r="L59" s="91"/>
      <c r="M59" s="93" t="s">
        <v>1</v>
      </c>
      <c r="N59" s="89" t="s">
        <v>106</v>
      </c>
      <c r="O59" s="89">
        <v>5</v>
      </c>
      <c r="P59" s="89"/>
      <c r="Q59" s="94"/>
      <c r="R59" s="89"/>
      <c r="S59" s="89"/>
      <c r="T59" s="89"/>
      <c r="U59" s="89"/>
      <c r="V59" s="89" t="s">
        <v>14</v>
      </c>
      <c r="W59" s="95"/>
      <c r="X59" s="89"/>
      <c r="Y59" s="89"/>
      <c r="Z59" s="89"/>
      <c r="AA59">
        <f t="shared" si="0"/>
        <v>65.62266666666666</v>
      </c>
      <c r="AB59">
        <f t="shared" si="1"/>
        <v>168.18033333333332</v>
      </c>
      <c r="AC59">
        <f t="shared" si="2"/>
        <v>8</v>
      </c>
      <c r="AD59"/>
      <c r="AE59"/>
      <c r="AF59"/>
      <c r="AG59"/>
      <c r="AH59"/>
      <c r="AI59"/>
      <c r="AJ59"/>
      <c r="AK59"/>
    </row>
    <row r="60" spans="2:37" x14ac:dyDescent="0.25">
      <c r="B60" s="105">
        <v>20230709</v>
      </c>
      <c r="C60" s="106">
        <v>123</v>
      </c>
      <c r="D60" s="107">
        <v>5</v>
      </c>
      <c r="E60" s="108">
        <v>1</v>
      </c>
      <c r="F60" s="107">
        <v>1</v>
      </c>
      <c r="G60" s="105">
        <v>30</v>
      </c>
      <c r="H60" s="105">
        <v>65</v>
      </c>
      <c r="I60" s="105">
        <v>37.36</v>
      </c>
      <c r="J60" s="105">
        <v>168</v>
      </c>
      <c r="K60" s="105">
        <v>10.82</v>
      </c>
      <c r="L60" s="107"/>
      <c r="M60" s="109" t="s">
        <v>1</v>
      </c>
      <c r="N60" s="105" t="s">
        <v>106</v>
      </c>
      <c r="O60" s="105"/>
      <c r="P60" s="105"/>
      <c r="Q60" s="110"/>
      <c r="R60" s="105"/>
      <c r="S60" s="105"/>
      <c r="T60" s="105"/>
      <c r="U60" s="105"/>
      <c r="V60" s="105"/>
      <c r="W60" s="111"/>
      <c r="X60" s="105"/>
      <c r="Y60" s="105"/>
      <c r="Z60" s="105"/>
      <c r="AA60">
        <f t="shared" si="0"/>
        <v>65.62266666666666</v>
      </c>
      <c r="AB60">
        <f t="shared" si="1"/>
        <v>168.18033333333332</v>
      </c>
      <c r="AC60">
        <f t="shared" si="2"/>
        <v>1</v>
      </c>
      <c r="AD60"/>
      <c r="AE60"/>
      <c r="AF60"/>
      <c r="AG60"/>
      <c r="AH60"/>
      <c r="AI60"/>
      <c r="AJ60"/>
      <c r="AK60"/>
    </row>
    <row r="61" spans="2:37" x14ac:dyDescent="0.25">
      <c r="B61" s="105">
        <v>20230709</v>
      </c>
      <c r="C61" s="106">
        <v>9999</v>
      </c>
      <c r="D61" s="107">
        <v>5</v>
      </c>
      <c r="E61" s="108">
        <v>1</v>
      </c>
      <c r="F61" s="107">
        <v>2</v>
      </c>
      <c r="G61" s="105">
        <v>30</v>
      </c>
      <c r="H61" s="105">
        <v>65</v>
      </c>
      <c r="I61" s="105">
        <v>9999</v>
      </c>
      <c r="J61" s="105">
        <v>9999</v>
      </c>
      <c r="K61" s="105">
        <v>9999</v>
      </c>
      <c r="L61" s="107"/>
      <c r="M61" s="109" t="s">
        <v>1</v>
      </c>
      <c r="N61" s="105" t="s">
        <v>106</v>
      </c>
      <c r="O61" s="105"/>
      <c r="P61" s="105"/>
      <c r="Q61" s="110"/>
      <c r="R61" s="105"/>
      <c r="S61" s="105"/>
      <c r="T61" s="105"/>
      <c r="U61" s="105"/>
      <c r="V61" s="105"/>
      <c r="W61" s="111"/>
      <c r="X61" s="105"/>
      <c r="Y61" s="105"/>
      <c r="Z61" s="105"/>
      <c r="AA61">
        <f t="shared" si="0"/>
        <v>231.65</v>
      </c>
      <c r="AB61">
        <f t="shared" si="1"/>
        <v>10165.65</v>
      </c>
      <c r="AC61">
        <f t="shared" si="2"/>
        <v>1</v>
      </c>
      <c r="AD61"/>
      <c r="AE61"/>
      <c r="AF61"/>
      <c r="AG61"/>
      <c r="AH61"/>
      <c r="AI61"/>
      <c r="AJ61"/>
      <c r="AK61"/>
    </row>
    <row r="62" spans="2:37" x14ac:dyDescent="0.25">
      <c r="B62" s="96">
        <v>20230709</v>
      </c>
      <c r="C62" s="97">
        <v>158</v>
      </c>
      <c r="D62" s="98">
        <v>1</v>
      </c>
      <c r="E62" s="99">
        <v>9</v>
      </c>
      <c r="F62" s="98">
        <v>1</v>
      </c>
      <c r="G62" s="96">
        <v>38.1</v>
      </c>
      <c r="H62" s="96">
        <v>65</v>
      </c>
      <c r="I62" s="96">
        <v>38.241999999999997</v>
      </c>
      <c r="J62" s="96">
        <v>168</v>
      </c>
      <c r="K62" s="96">
        <v>13.183999999999999</v>
      </c>
      <c r="L62" s="98"/>
      <c r="M62" s="104" t="s">
        <v>1</v>
      </c>
      <c r="N62" s="96" t="s">
        <v>107</v>
      </c>
      <c r="O62" s="96">
        <v>5</v>
      </c>
      <c r="P62" s="96"/>
      <c r="Q62" s="101"/>
      <c r="R62" s="96"/>
      <c r="S62" s="96"/>
      <c r="T62" s="96">
        <v>11</v>
      </c>
      <c r="U62" s="96">
        <v>31.5</v>
      </c>
      <c r="V62" s="96" t="s">
        <v>14</v>
      </c>
      <c r="W62" s="102">
        <v>1</v>
      </c>
      <c r="X62" s="96">
        <v>0</v>
      </c>
      <c r="Y62" s="96">
        <v>2</v>
      </c>
      <c r="Z62" s="96" t="s">
        <v>108</v>
      </c>
      <c r="AA62">
        <f t="shared" si="0"/>
        <v>65.637366666666665</v>
      </c>
      <c r="AB62">
        <f t="shared" si="1"/>
        <v>168.21973333333332</v>
      </c>
      <c r="AC62">
        <f t="shared" si="2"/>
        <v>9</v>
      </c>
      <c r="AD62"/>
      <c r="AE62"/>
      <c r="AF62"/>
      <c r="AG62"/>
      <c r="AH62"/>
      <c r="AI62"/>
      <c r="AJ62"/>
      <c r="AK62"/>
    </row>
    <row r="63" spans="2:37" x14ac:dyDescent="0.25">
      <c r="B63" s="89">
        <v>20230709</v>
      </c>
      <c r="C63" s="90">
        <v>202</v>
      </c>
      <c r="D63" s="91">
        <v>1</v>
      </c>
      <c r="E63" s="92">
        <v>9</v>
      </c>
      <c r="F63" s="91">
        <v>2</v>
      </c>
      <c r="G63" s="89">
        <v>38.4</v>
      </c>
      <c r="H63" s="89">
        <v>65</v>
      </c>
      <c r="I63" s="89">
        <v>38.450000000000003</v>
      </c>
      <c r="J63" s="89">
        <v>168</v>
      </c>
      <c r="K63" s="89">
        <v>13.318</v>
      </c>
      <c r="L63" s="91"/>
      <c r="M63" s="93" t="s">
        <v>1</v>
      </c>
      <c r="N63" s="89" t="s">
        <v>107</v>
      </c>
      <c r="O63" s="89">
        <v>5</v>
      </c>
      <c r="P63" s="89">
        <v>10</v>
      </c>
      <c r="Q63" s="94">
        <f>P63+Q57</f>
        <v>56</v>
      </c>
      <c r="R63" s="89"/>
      <c r="S63" s="89"/>
      <c r="T63" s="89">
        <v>11</v>
      </c>
      <c r="U63" s="89">
        <v>31.5</v>
      </c>
      <c r="V63" s="89" t="s">
        <v>14</v>
      </c>
      <c r="W63" s="95">
        <v>1</v>
      </c>
      <c r="X63" s="89">
        <v>0</v>
      </c>
      <c r="Y63" s="89">
        <v>2</v>
      </c>
      <c r="Z63" s="89"/>
      <c r="AA63">
        <f t="shared" si="0"/>
        <v>65.640833333333333</v>
      </c>
      <c r="AB63">
        <f t="shared" si="1"/>
        <v>168.22196666666667</v>
      </c>
      <c r="AC63">
        <f t="shared" si="2"/>
        <v>9</v>
      </c>
      <c r="AD63"/>
      <c r="AE63"/>
      <c r="AF63"/>
      <c r="AG63"/>
      <c r="AH63"/>
      <c r="AI63"/>
      <c r="AJ63"/>
      <c r="AK63"/>
    </row>
    <row r="64" spans="2:37" x14ac:dyDescent="0.25">
      <c r="B64" s="96">
        <v>20230709</v>
      </c>
      <c r="C64" s="97">
        <v>216</v>
      </c>
      <c r="D64" s="98">
        <v>1</v>
      </c>
      <c r="E64" s="99">
        <v>10</v>
      </c>
      <c r="F64" s="98">
        <v>1</v>
      </c>
      <c r="G64" s="96">
        <v>40.799999999999997</v>
      </c>
      <c r="H64" s="96">
        <v>65</v>
      </c>
      <c r="I64" s="96">
        <v>38.58</v>
      </c>
      <c r="J64" s="96">
        <v>168</v>
      </c>
      <c r="K64" s="96">
        <v>15.03</v>
      </c>
      <c r="L64" s="98"/>
      <c r="M64" s="104" t="s">
        <v>1</v>
      </c>
      <c r="N64" s="96" t="s">
        <v>109</v>
      </c>
      <c r="O64" s="96">
        <v>5</v>
      </c>
      <c r="P64" s="96"/>
      <c r="Q64" s="101"/>
      <c r="R64" s="96"/>
      <c r="S64" s="96"/>
      <c r="T64" s="96">
        <v>13</v>
      </c>
      <c r="U64" s="96">
        <v>37</v>
      </c>
      <c r="V64" s="96" t="s">
        <v>14</v>
      </c>
      <c r="W64" s="102">
        <v>1</v>
      </c>
      <c r="X64" s="96">
        <v>0</v>
      </c>
      <c r="Y64" s="96">
        <v>2</v>
      </c>
      <c r="Z64" s="96"/>
      <c r="AA64">
        <f t="shared" si="0"/>
        <v>65.643000000000001</v>
      </c>
      <c r="AB64">
        <f t="shared" si="1"/>
        <v>168.25049999999999</v>
      </c>
      <c r="AC64">
        <f t="shared" si="2"/>
        <v>10</v>
      </c>
      <c r="AD64"/>
      <c r="AE64"/>
      <c r="AF64"/>
      <c r="AG64"/>
      <c r="AH64"/>
      <c r="AI64"/>
      <c r="AJ64"/>
      <c r="AK64"/>
    </row>
    <row r="65" spans="2:37" x14ac:dyDescent="0.25">
      <c r="B65" s="89">
        <v>20230709</v>
      </c>
      <c r="C65" s="90">
        <v>219</v>
      </c>
      <c r="D65" s="91">
        <v>1</v>
      </c>
      <c r="E65" s="92">
        <v>10</v>
      </c>
      <c r="F65" s="91">
        <v>2</v>
      </c>
      <c r="G65" s="89">
        <v>41.1</v>
      </c>
      <c r="H65" s="89">
        <v>65</v>
      </c>
      <c r="I65" s="89">
        <v>38.65</v>
      </c>
      <c r="J65" s="89">
        <v>168</v>
      </c>
      <c r="K65" s="89">
        <v>15.15</v>
      </c>
      <c r="L65" s="91"/>
      <c r="M65" s="93" t="s">
        <v>1</v>
      </c>
      <c r="N65" s="89" t="s">
        <v>109</v>
      </c>
      <c r="O65" s="89">
        <v>5</v>
      </c>
      <c r="P65" s="89">
        <v>3</v>
      </c>
      <c r="Q65" s="94">
        <v>59</v>
      </c>
      <c r="R65" s="89"/>
      <c r="S65" s="89"/>
      <c r="T65" s="89">
        <v>13</v>
      </c>
      <c r="U65" s="89">
        <v>37</v>
      </c>
      <c r="V65" s="89" t="s">
        <v>14</v>
      </c>
      <c r="W65" s="95">
        <v>1</v>
      </c>
      <c r="X65" s="89">
        <v>0</v>
      </c>
      <c r="Y65" s="89">
        <v>2</v>
      </c>
      <c r="Z65" s="89"/>
      <c r="AA65">
        <f t="shared" si="0"/>
        <v>65.644166666666663</v>
      </c>
      <c r="AB65">
        <f t="shared" si="1"/>
        <v>168.2525</v>
      </c>
      <c r="AC65">
        <f t="shared" si="2"/>
        <v>10</v>
      </c>
      <c r="AD65"/>
      <c r="AE65"/>
      <c r="AF65"/>
      <c r="AG65"/>
      <c r="AH65"/>
      <c r="AI65"/>
      <c r="AJ65"/>
      <c r="AK65"/>
    </row>
    <row r="66" spans="2:37" x14ac:dyDescent="0.25">
      <c r="B66" s="96">
        <v>20230709</v>
      </c>
      <c r="C66" s="97">
        <v>229</v>
      </c>
      <c r="D66" s="98">
        <v>6</v>
      </c>
      <c r="E66" s="99">
        <v>11</v>
      </c>
      <c r="F66" s="98">
        <v>1</v>
      </c>
      <c r="G66" s="96">
        <v>44.3</v>
      </c>
      <c r="H66" s="96">
        <v>65</v>
      </c>
      <c r="I66" s="96">
        <v>38.948</v>
      </c>
      <c r="J66" s="96">
        <v>168</v>
      </c>
      <c r="K66" s="96">
        <v>16.844999999999999</v>
      </c>
      <c r="L66" s="98"/>
      <c r="M66" s="104" t="s">
        <v>1</v>
      </c>
      <c r="N66" s="96" t="s">
        <v>110</v>
      </c>
      <c r="O66" s="96">
        <v>5</v>
      </c>
      <c r="P66" s="96"/>
      <c r="Q66" s="101"/>
      <c r="R66" s="96"/>
      <c r="S66" s="96"/>
      <c r="T66" s="96">
        <v>11</v>
      </c>
      <c r="U66" s="96">
        <v>48</v>
      </c>
      <c r="V66" s="96" t="s">
        <v>112</v>
      </c>
      <c r="W66" s="102">
        <v>2</v>
      </c>
      <c r="X66" s="96">
        <v>0</v>
      </c>
      <c r="Y66" s="96">
        <v>3</v>
      </c>
      <c r="Z66" s="96"/>
      <c r="AA66">
        <f t="shared" si="0"/>
        <v>65.649133333333339</v>
      </c>
      <c r="AB66">
        <f t="shared" si="1"/>
        <v>168.28075000000001</v>
      </c>
      <c r="AC66">
        <f t="shared" si="2"/>
        <v>11</v>
      </c>
      <c r="AD66"/>
      <c r="AE66"/>
      <c r="AF66"/>
      <c r="AG66"/>
      <c r="AH66"/>
      <c r="AI66"/>
      <c r="AJ66"/>
      <c r="AK66"/>
    </row>
    <row r="67" spans="2:37" x14ac:dyDescent="0.25">
      <c r="B67" s="89">
        <v>20230709</v>
      </c>
      <c r="C67" s="90">
        <v>237</v>
      </c>
      <c r="D67" s="91">
        <v>6</v>
      </c>
      <c r="E67" s="92">
        <v>11</v>
      </c>
      <c r="F67" s="91">
        <v>2</v>
      </c>
      <c r="G67" s="89">
        <v>44.7</v>
      </c>
      <c r="H67" s="89">
        <v>65</v>
      </c>
      <c r="I67" s="89">
        <v>39.180999999999997</v>
      </c>
      <c r="J67" s="89">
        <v>168</v>
      </c>
      <c r="K67" s="89">
        <v>17.03</v>
      </c>
      <c r="L67" s="91"/>
      <c r="M67" s="93" t="s">
        <v>1</v>
      </c>
      <c r="N67" s="89" t="s">
        <v>111</v>
      </c>
      <c r="O67" s="89">
        <v>5</v>
      </c>
      <c r="P67" s="89">
        <v>8</v>
      </c>
      <c r="Q67" s="94">
        <v>67</v>
      </c>
      <c r="R67" s="89"/>
      <c r="S67" s="89"/>
      <c r="T67" s="89">
        <v>19</v>
      </c>
      <c r="U67" s="89">
        <v>69</v>
      </c>
      <c r="V67" s="89" t="s">
        <v>112</v>
      </c>
      <c r="W67" s="95">
        <v>2</v>
      </c>
      <c r="X67" s="89">
        <v>0</v>
      </c>
      <c r="Y67" s="89">
        <v>3</v>
      </c>
      <c r="Z67" s="89"/>
      <c r="AA67">
        <f t="shared" si="0"/>
        <v>65.653016666666673</v>
      </c>
      <c r="AB67">
        <f t="shared" si="1"/>
        <v>168.28383333333332</v>
      </c>
      <c r="AC67">
        <f t="shared" si="2"/>
        <v>11</v>
      </c>
      <c r="AD67"/>
      <c r="AE67"/>
      <c r="AF67"/>
      <c r="AG67"/>
      <c r="AH67"/>
      <c r="AI67"/>
      <c r="AJ67"/>
      <c r="AK67"/>
    </row>
    <row r="68" spans="2:37" x14ac:dyDescent="0.25">
      <c r="B68" s="105">
        <v>20230709</v>
      </c>
      <c r="C68" s="106">
        <v>237</v>
      </c>
      <c r="D68" s="107">
        <v>5</v>
      </c>
      <c r="E68" s="108">
        <v>2</v>
      </c>
      <c r="F68" s="107">
        <v>1</v>
      </c>
      <c r="G68" s="105">
        <v>44.3</v>
      </c>
      <c r="H68" s="105">
        <v>65</v>
      </c>
      <c r="I68" s="105">
        <v>39.180999999999997</v>
      </c>
      <c r="J68" s="105">
        <v>168</v>
      </c>
      <c r="K68" s="105">
        <v>17.03</v>
      </c>
      <c r="L68" s="107"/>
      <c r="M68" s="109" t="s">
        <v>1</v>
      </c>
      <c r="N68" s="105" t="s">
        <v>110</v>
      </c>
      <c r="O68" s="105"/>
      <c r="P68" s="105"/>
      <c r="Q68" s="110"/>
      <c r="R68" s="105"/>
      <c r="S68" s="105"/>
      <c r="T68" s="105"/>
      <c r="U68" s="105"/>
      <c r="V68" s="105"/>
      <c r="W68" s="111"/>
      <c r="X68" s="105"/>
      <c r="Y68" s="105"/>
      <c r="Z68" s="105"/>
      <c r="AA68">
        <f t="shared" si="0"/>
        <v>65.653016666666673</v>
      </c>
      <c r="AB68">
        <f t="shared" si="1"/>
        <v>168.28383333333332</v>
      </c>
      <c r="AC68">
        <f t="shared" si="2"/>
        <v>2</v>
      </c>
      <c r="AD68"/>
      <c r="AE68"/>
      <c r="AF68"/>
      <c r="AG68"/>
      <c r="AH68"/>
      <c r="AI68"/>
      <c r="AJ68"/>
      <c r="AK68"/>
    </row>
    <row r="69" spans="2:37" x14ac:dyDescent="0.25">
      <c r="B69" s="105">
        <v>20230709</v>
      </c>
      <c r="C69" s="106">
        <v>245</v>
      </c>
      <c r="D69" s="107">
        <v>5</v>
      </c>
      <c r="E69" s="108">
        <v>2</v>
      </c>
      <c r="F69" s="107">
        <v>2</v>
      </c>
      <c r="G69" s="105">
        <v>44.3</v>
      </c>
      <c r="H69" s="105">
        <v>65</v>
      </c>
      <c r="I69" s="105">
        <v>39.603000000000002</v>
      </c>
      <c r="J69" s="105">
        <v>168</v>
      </c>
      <c r="K69" s="105">
        <v>17.507000000000001</v>
      </c>
      <c r="L69" s="107"/>
      <c r="M69" s="109" t="s">
        <v>1</v>
      </c>
      <c r="N69" s="105" t="s">
        <v>110</v>
      </c>
      <c r="O69" s="105"/>
      <c r="P69" s="105"/>
      <c r="Q69" s="110"/>
      <c r="R69" s="105"/>
      <c r="S69" s="105"/>
      <c r="T69" s="105"/>
      <c r="U69" s="105"/>
      <c r="V69" s="105"/>
      <c r="W69" s="111"/>
      <c r="X69" s="105"/>
      <c r="Y69" s="105"/>
      <c r="Z69" s="105"/>
      <c r="AA69">
        <f t="shared" si="0"/>
        <v>65.660049999999998</v>
      </c>
      <c r="AB69">
        <f t="shared" si="1"/>
        <v>168.29178333333334</v>
      </c>
      <c r="AC69">
        <f t="shared" si="2"/>
        <v>2</v>
      </c>
      <c r="AD69"/>
      <c r="AE69"/>
      <c r="AF69"/>
      <c r="AG69"/>
      <c r="AH69"/>
      <c r="AI69"/>
      <c r="AJ69"/>
      <c r="AK69"/>
    </row>
    <row r="70" spans="2:37" x14ac:dyDescent="0.25">
      <c r="B70" s="96">
        <v>20230709</v>
      </c>
      <c r="C70" s="97">
        <v>301</v>
      </c>
      <c r="D70" s="98">
        <v>1</v>
      </c>
      <c r="E70" s="99">
        <v>12</v>
      </c>
      <c r="F70" s="98">
        <v>1</v>
      </c>
      <c r="G70" s="96">
        <v>46.6</v>
      </c>
      <c r="H70" s="96">
        <v>65</v>
      </c>
      <c r="I70" s="96">
        <v>39.253999999999998</v>
      </c>
      <c r="J70" s="96">
        <v>168</v>
      </c>
      <c r="K70" s="96">
        <v>18.834</v>
      </c>
      <c r="L70" s="98"/>
      <c r="M70" s="100" t="s">
        <v>1</v>
      </c>
      <c r="N70" s="96" t="s">
        <v>113</v>
      </c>
      <c r="O70" s="96">
        <v>5</v>
      </c>
      <c r="P70" s="96">
        <v>6</v>
      </c>
      <c r="Q70" s="101"/>
      <c r="R70" s="96"/>
      <c r="S70" s="96"/>
      <c r="T70" s="96">
        <v>5</v>
      </c>
      <c r="U70" s="96">
        <v>168</v>
      </c>
      <c r="V70" s="96" t="s">
        <v>112</v>
      </c>
      <c r="W70" s="102">
        <v>0.5</v>
      </c>
      <c r="X70" s="96">
        <v>0</v>
      </c>
      <c r="Y70" s="96">
        <v>2</v>
      </c>
      <c r="Z70" s="96"/>
      <c r="AA70">
        <f t="shared" si="0"/>
        <v>65.654233333333337</v>
      </c>
      <c r="AB70">
        <f t="shared" si="1"/>
        <v>168.31389999999999</v>
      </c>
      <c r="AC70">
        <f t="shared" si="2"/>
        <v>12</v>
      </c>
      <c r="AD70"/>
      <c r="AE70"/>
      <c r="AF70"/>
      <c r="AG70"/>
      <c r="AH70"/>
      <c r="AI70"/>
      <c r="AJ70"/>
      <c r="AK70"/>
    </row>
    <row r="71" spans="2:37" x14ac:dyDescent="0.25">
      <c r="B71" s="89">
        <v>20230709</v>
      </c>
      <c r="C71" s="90">
        <v>307</v>
      </c>
      <c r="D71" s="91">
        <v>1</v>
      </c>
      <c r="E71" s="92">
        <v>12</v>
      </c>
      <c r="F71" s="91">
        <v>2</v>
      </c>
      <c r="G71" s="89">
        <v>47.1</v>
      </c>
      <c r="H71" s="89">
        <v>65</v>
      </c>
      <c r="I71" s="89">
        <v>39.412999999999997</v>
      </c>
      <c r="J71" s="89">
        <v>168</v>
      </c>
      <c r="K71" s="89">
        <v>18.870999999999999</v>
      </c>
      <c r="L71" s="91"/>
      <c r="M71" s="93" t="s">
        <v>1</v>
      </c>
      <c r="N71" s="89" t="s">
        <v>113</v>
      </c>
      <c r="O71" s="89">
        <v>5</v>
      </c>
      <c r="P71" s="89">
        <v>6</v>
      </c>
      <c r="Q71" s="94">
        <v>73</v>
      </c>
      <c r="R71" s="89"/>
      <c r="S71" s="89"/>
      <c r="T71" s="89"/>
      <c r="U71" s="89"/>
      <c r="V71" s="89" t="s">
        <v>112</v>
      </c>
      <c r="W71" s="95"/>
      <c r="X71" s="89"/>
      <c r="Y71" s="89"/>
      <c r="Z71" s="89"/>
      <c r="AA71">
        <f t="shared" si="0"/>
        <v>65.65688333333334</v>
      </c>
      <c r="AB71">
        <f t="shared" si="1"/>
        <v>168.31451666666666</v>
      </c>
      <c r="AC71">
        <f t="shared" si="2"/>
        <v>12</v>
      </c>
      <c r="AD71"/>
      <c r="AE71"/>
      <c r="AF71"/>
      <c r="AG71"/>
      <c r="AH71"/>
      <c r="AI71"/>
      <c r="AJ71"/>
      <c r="AK71"/>
    </row>
    <row r="72" spans="2:37" x14ac:dyDescent="0.25">
      <c r="B72" s="96">
        <v>20230709</v>
      </c>
      <c r="C72" s="97">
        <v>320</v>
      </c>
      <c r="D72" s="98">
        <v>1</v>
      </c>
      <c r="E72" s="99">
        <v>13</v>
      </c>
      <c r="F72" s="98">
        <v>1</v>
      </c>
      <c r="G72" s="96">
        <v>49.1</v>
      </c>
      <c r="H72" s="96">
        <v>65</v>
      </c>
      <c r="I72" s="96">
        <v>39.866</v>
      </c>
      <c r="J72" s="96">
        <v>168</v>
      </c>
      <c r="K72" s="96">
        <v>21.32</v>
      </c>
      <c r="L72" s="98"/>
      <c r="M72" s="100" t="s">
        <v>1</v>
      </c>
      <c r="N72" s="96" t="s">
        <v>114</v>
      </c>
      <c r="O72" s="96">
        <v>5</v>
      </c>
      <c r="P72" s="96">
        <v>5</v>
      </c>
      <c r="Q72" s="101"/>
      <c r="R72" s="96"/>
      <c r="S72" s="96"/>
      <c r="T72" s="96">
        <v>16.3</v>
      </c>
      <c r="U72" s="96">
        <v>85.2</v>
      </c>
      <c r="V72" s="96" t="s">
        <v>115</v>
      </c>
      <c r="W72" s="102"/>
      <c r="X72" s="96"/>
      <c r="Y72" s="96"/>
      <c r="Z72" s="96"/>
      <c r="AA72">
        <f t="shared" si="0"/>
        <v>65.664433333333335</v>
      </c>
      <c r="AB72">
        <f t="shared" si="1"/>
        <v>168.35533333333333</v>
      </c>
      <c r="AC72">
        <f t="shared" si="2"/>
        <v>13</v>
      </c>
      <c r="AD72"/>
      <c r="AE72"/>
      <c r="AF72"/>
      <c r="AG72"/>
      <c r="AH72"/>
      <c r="AI72"/>
      <c r="AJ72"/>
      <c r="AK72"/>
    </row>
    <row r="73" spans="2:37" x14ac:dyDescent="0.25">
      <c r="B73" s="89">
        <v>20230709</v>
      </c>
      <c r="C73" s="90">
        <v>325</v>
      </c>
      <c r="D73" s="91">
        <v>1</v>
      </c>
      <c r="E73" s="92">
        <v>13</v>
      </c>
      <c r="F73" s="91">
        <v>2</v>
      </c>
      <c r="G73" s="89">
        <v>49.2</v>
      </c>
      <c r="H73" s="89">
        <v>65</v>
      </c>
      <c r="I73" s="89">
        <v>40.023000000000003</v>
      </c>
      <c r="J73" s="89">
        <v>168</v>
      </c>
      <c r="K73" s="89">
        <v>21.323</v>
      </c>
      <c r="L73" s="91"/>
      <c r="M73" s="93" t="s">
        <v>1</v>
      </c>
      <c r="N73" s="89" t="s">
        <v>114</v>
      </c>
      <c r="O73" s="89">
        <v>5</v>
      </c>
      <c r="P73" s="89">
        <v>5</v>
      </c>
      <c r="Q73" s="94">
        <v>78</v>
      </c>
      <c r="R73" s="89"/>
      <c r="S73" s="89"/>
      <c r="T73" s="89">
        <v>11.9</v>
      </c>
      <c r="U73" s="89">
        <v>110</v>
      </c>
      <c r="V73" s="89" t="s">
        <v>115</v>
      </c>
      <c r="W73" s="95">
        <v>1</v>
      </c>
      <c r="X73" s="89">
        <v>0</v>
      </c>
      <c r="Y73" s="89">
        <v>3</v>
      </c>
      <c r="Z73" s="89"/>
      <c r="AA73">
        <f t="shared" si="0"/>
        <v>65.667050000000003</v>
      </c>
      <c r="AB73">
        <f t="shared" si="1"/>
        <v>168.35538333333332</v>
      </c>
      <c r="AC73">
        <f t="shared" si="2"/>
        <v>13</v>
      </c>
      <c r="AD73"/>
      <c r="AE73"/>
      <c r="AF73"/>
      <c r="AG73"/>
      <c r="AH73"/>
      <c r="AI73"/>
      <c r="AJ73"/>
      <c r="AK73"/>
    </row>
    <row r="74" spans="2:37" x14ac:dyDescent="0.25">
      <c r="B74" s="96">
        <v>20230709</v>
      </c>
      <c r="C74" s="97">
        <v>340</v>
      </c>
      <c r="D74" s="98">
        <v>6</v>
      </c>
      <c r="E74" s="99">
        <v>14</v>
      </c>
      <c r="F74" s="98">
        <v>1</v>
      </c>
      <c r="G74" s="96">
        <v>50.3</v>
      </c>
      <c r="H74" s="96">
        <v>65</v>
      </c>
      <c r="I74" s="96">
        <v>40.253</v>
      </c>
      <c r="J74" s="96">
        <v>168</v>
      </c>
      <c r="K74" s="96">
        <v>23.564</v>
      </c>
      <c r="L74" s="98"/>
      <c r="M74" s="100" t="s">
        <v>1</v>
      </c>
      <c r="N74" s="96" t="s">
        <v>116</v>
      </c>
      <c r="O74" s="96"/>
      <c r="P74" s="96"/>
      <c r="Q74" s="101"/>
      <c r="R74" s="96"/>
      <c r="S74" s="96"/>
      <c r="T74" s="96">
        <v>16.899999999999999</v>
      </c>
      <c r="U74" s="96">
        <v>107</v>
      </c>
      <c r="V74" s="96" t="s">
        <v>115</v>
      </c>
      <c r="W74" s="102"/>
      <c r="X74" s="96"/>
      <c r="Y74" s="96"/>
      <c r="Z74" s="96"/>
      <c r="AA74">
        <f t="shared" si="0"/>
        <v>65.670883333333336</v>
      </c>
      <c r="AB74">
        <f t="shared" si="1"/>
        <v>168.39273333333333</v>
      </c>
      <c r="AC74">
        <f t="shared" si="2"/>
        <v>14</v>
      </c>
      <c r="AD74"/>
      <c r="AE74"/>
      <c r="AF74"/>
      <c r="AG74"/>
      <c r="AH74"/>
      <c r="AI74"/>
      <c r="AJ74"/>
      <c r="AK74"/>
    </row>
    <row r="75" spans="2:37" x14ac:dyDescent="0.25">
      <c r="B75" s="89">
        <v>20230709</v>
      </c>
      <c r="C75" s="90">
        <v>346</v>
      </c>
      <c r="D75" s="91">
        <v>6</v>
      </c>
      <c r="E75" s="92">
        <v>14</v>
      </c>
      <c r="F75" s="91">
        <v>2</v>
      </c>
      <c r="G75" s="89">
        <v>51.4</v>
      </c>
      <c r="H75" s="89">
        <v>65</v>
      </c>
      <c r="I75" s="89">
        <v>40.539000000000001</v>
      </c>
      <c r="J75" s="89">
        <v>168</v>
      </c>
      <c r="K75" s="89">
        <v>23.727</v>
      </c>
      <c r="L75" s="91"/>
      <c r="M75" s="93" t="s">
        <v>1</v>
      </c>
      <c r="N75" s="89" t="s">
        <v>116</v>
      </c>
      <c r="O75" s="89">
        <v>5</v>
      </c>
      <c r="P75" s="89">
        <v>6</v>
      </c>
      <c r="Q75" s="94">
        <v>84</v>
      </c>
      <c r="R75" s="89"/>
      <c r="S75" s="89"/>
      <c r="T75" s="89">
        <v>13.4</v>
      </c>
      <c r="U75" s="89">
        <v>130.30000000000001</v>
      </c>
      <c r="V75" s="89" t="s">
        <v>115</v>
      </c>
      <c r="W75" s="95">
        <v>1</v>
      </c>
      <c r="X75" s="89">
        <v>0</v>
      </c>
      <c r="Y75" s="89">
        <v>5</v>
      </c>
      <c r="Z75" s="89"/>
      <c r="AA75">
        <f t="shared" si="0"/>
        <v>65.675650000000005</v>
      </c>
      <c r="AB75">
        <f t="shared" si="1"/>
        <v>168.39545000000001</v>
      </c>
      <c r="AC75">
        <f t="shared" si="2"/>
        <v>14</v>
      </c>
      <c r="AD75"/>
      <c r="AE75"/>
      <c r="AF75"/>
      <c r="AG75"/>
      <c r="AH75"/>
      <c r="AI75"/>
      <c r="AJ75"/>
      <c r="AK75"/>
    </row>
    <row r="76" spans="2:37" x14ac:dyDescent="0.25">
      <c r="B76" s="105">
        <v>20230709</v>
      </c>
      <c r="C76" s="106">
        <v>346</v>
      </c>
      <c r="D76" s="107">
        <v>5</v>
      </c>
      <c r="E76" s="108">
        <v>3</v>
      </c>
      <c r="F76" s="107">
        <v>1</v>
      </c>
      <c r="G76" s="105">
        <v>51.4</v>
      </c>
      <c r="H76" s="105">
        <v>65</v>
      </c>
      <c r="I76" s="105">
        <v>40.539000000000001</v>
      </c>
      <c r="J76" s="105">
        <v>168</v>
      </c>
      <c r="K76" s="105">
        <v>23.727</v>
      </c>
      <c r="L76" s="107"/>
      <c r="M76" s="109" t="s">
        <v>1</v>
      </c>
      <c r="N76" s="105" t="s">
        <v>116</v>
      </c>
      <c r="O76" s="105"/>
      <c r="P76" s="105"/>
      <c r="Q76" s="110"/>
      <c r="R76" s="105"/>
      <c r="S76" s="105"/>
      <c r="T76" s="105"/>
      <c r="U76" s="105"/>
      <c r="V76" s="105"/>
      <c r="W76" s="111"/>
      <c r="X76" s="105"/>
      <c r="Y76" s="105"/>
      <c r="Z76" s="105"/>
      <c r="AA76">
        <f t="shared" si="0"/>
        <v>65.675650000000005</v>
      </c>
      <c r="AB76">
        <f t="shared" si="1"/>
        <v>168.39545000000001</v>
      </c>
      <c r="AC76">
        <f t="shared" si="2"/>
        <v>3</v>
      </c>
      <c r="AD76"/>
      <c r="AE76"/>
      <c r="AF76"/>
      <c r="AG76"/>
      <c r="AH76"/>
      <c r="AI76"/>
      <c r="AJ76"/>
      <c r="AK76"/>
    </row>
    <row r="77" spans="2:37" x14ac:dyDescent="0.25">
      <c r="B77" s="105">
        <v>20230709</v>
      </c>
      <c r="C77" s="105">
        <v>9999</v>
      </c>
      <c r="D77" s="107">
        <v>5</v>
      </c>
      <c r="E77" s="108">
        <v>3</v>
      </c>
      <c r="F77" s="107">
        <v>2</v>
      </c>
      <c r="G77" s="105">
        <v>9999</v>
      </c>
      <c r="H77" s="105">
        <v>9999</v>
      </c>
      <c r="I77" s="105">
        <v>9999</v>
      </c>
      <c r="J77" s="105">
        <v>9999</v>
      </c>
      <c r="K77" s="105">
        <v>9999</v>
      </c>
      <c r="L77" s="107"/>
      <c r="M77" s="109" t="s">
        <v>1</v>
      </c>
      <c r="N77" s="105" t="s">
        <v>116</v>
      </c>
      <c r="O77" s="105"/>
      <c r="P77" s="105"/>
      <c r="Q77" s="110"/>
      <c r="R77" s="105"/>
      <c r="S77" s="105"/>
      <c r="T77" s="105"/>
      <c r="U77" s="105"/>
      <c r="V77" s="105"/>
      <c r="W77" s="111"/>
      <c r="X77" s="105"/>
      <c r="Y77" s="105"/>
      <c r="Z77" s="105"/>
      <c r="AA77">
        <f t="shared" si="0"/>
        <v>10165.65</v>
      </c>
      <c r="AB77">
        <f t="shared" si="1"/>
        <v>10165.65</v>
      </c>
      <c r="AC77">
        <f t="shared" si="2"/>
        <v>3</v>
      </c>
      <c r="AD77"/>
      <c r="AE77"/>
      <c r="AF77"/>
      <c r="AG77"/>
      <c r="AH77"/>
      <c r="AI77"/>
      <c r="AJ77"/>
      <c r="AK77"/>
    </row>
    <row r="78" spans="2:37" x14ac:dyDescent="0.25">
      <c r="B78" s="103">
        <v>20230709</v>
      </c>
      <c r="C78" s="97">
        <v>415</v>
      </c>
      <c r="D78" s="98">
        <v>1</v>
      </c>
      <c r="E78" s="99">
        <v>15</v>
      </c>
      <c r="F78" s="98">
        <v>1</v>
      </c>
      <c r="G78" s="96">
        <v>51</v>
      </c>
      <c r="H78" s="96">
        <v>65</v>
      </c>
      <c r="I78" s="96">
        <v>40.654000000000003</v>
      </c>
      <c r="J78" s="96">
        <v>168</v>
      </c>
      <c r="K78" s="96">
        <v>24.838999999999999</v>
      </c>
      <c r="L78" s="98"/>
      <c r="M78" s="104" t="s">
        <v>1</v>
      </c>
      <c r="N78" s="96" t="s">
        <v>119</v>
      </c>
      <c r="O78" s="96"/>
      <c r="P78" s="96"/>
      <c r="Q78" s="101"/>
      <c r="R78" s="96"/>
      <c r="S78" s="96"/>
      <c r="T78" s="96">
        <v>7.6</v>
      </c>
      <c r="U78" s="96">
        <v>207.5</v>
      </c>
      <c r="V78" s="96" t="s">
        <v>115</v>
      </c>
      <c r="W78" s="102"/>
      <c r="X78" s="96"/>
      <c r="Y78" s="96"/>
      <c r="Z78" s="96"/>
      <c r="AA78">
        <f t="shared" si="0"/>
        <v>65.677566666666664</v>
      </c>
      <c r="AB78">
        <f t="shared" si="1"/>
        <v>168.41398333333333</v>
      </c>
      <c r="AC78">
        <f t="shared" si="2"/>
        <v>15</v>
      </c>
      <c r="AD78"/>
      <c r="AE78"/>
      <c r="AF78"/>
      <c r="AG78"/>
      <c r="AH78"/>
      <c r="AI78"/>
      <c r="AJ78"/>
      <c r="AK78"/>
    </row>
    <row r="79" spans="2:37" x14ac:dyDescent="0.25">
      <c r="B79" s="89">
        <v>20230709</v>
      </c>
      <c r="C79" s="90">
        <v>420</v>
      </c>
      <c r="D79" s="91">
        <v>1</v>
      </c>
      <c r="E79" s="92">
        <v>15</v>
      </c>
      <c r="F79" s="91">
        <v>2</v>
      </c>
      <c r="G79" s="89">
        <v>51.3</v>
      </c>
      <c r="H79" s="89">
        <v>65</v>
      </c>
      <c r="I79" s="89">
        <v>40.759</v>
      </c>
      <c r="J79" s="89">
        <v>168</v>
      </c>
      <c r="K79" s="89">
        <v>24.84</v>
      </c>
      <c r="L79" s="91"/>
      <c r="M79" s="93" t="s">
        <v>1</v>
      </c>
      <c r="N79" s="89" t="s">
        <v>119</v>
      </c>
      <c r="O79" s="89">
        <v>5</v>
      </c>
      <c r="P79" s="89">
        <v>6</v>
      </c>
      <c r="Q79" s="94">
        <v>89</v>
      </c>
      <c r="R79" s="89"/>
      <c r="S79" s="89"/>
      <c r="T79" s="89">
        <v>10.9</v>
      </c>
      <c r="U79" s="89">
        <v>210</v>
      </c>
      <c r="V79" s="89" t="s">
        <v>115</v>
      </c>
      <c r="W79" s="95" t="s">
        <v>122</v>
      </c>
      <c r="X79" s="89">
        <v>0</v>
      </c>
      <c r="Y79" s="89">
        <v>10</v>
      </c>
      <c r="Z79" s="89"/>
      <c r="AA79">
        <f t="shared" si="0"/>
        <v>65.679316666666665</v>
      </c>
      <c r="AB79">
        <f t="shared" si="1"/>
        <v>168.41399999999999</v>
      </c>
      <c r="AC79">
        <f t="shared" si="2"/>
        <v>15</v>
      </c>
      <c r="AD79"/>
      <c r="AE79"/>
      <c r="AF79"/>
      <c r="AG79"/>
      <c r="AH79"/>
      <c r="AI79"/>
      <c r="AJ79"/>
      <c r="AK79"/>
    </row>
    <row r="80" spans="2:37" x14ac:dyDescent="0.25">
      <c r="B80" s="103">
        <v>20230709</v>
      </c>
      <c r="C80" s="97">
        <v>435</v>
      </c>
      <c r="D80" s="98">
        <v>1</v>
      </c>
      <c r="E80" s="99">
        <v>16</v>
      </c>
      <c r="F80" s="98">
        <v>1</v>
      </c>
      <c r="G80" s="96">
        <v>51.4</v>
      </c>
      <c r="H80" s="103">
        <v>65</v>
      </c>
      <c r="I80" s="103">
        <v>41.113</v>
      </c>
      <c r="J80" s="103">
        <v>168</v>
      </c>
      <c r="K80" s="103">
        <v>26.72</v>
      </c>
      <c r="L80" s="98"/>
      <c r="M80" s="100" t="s">
        <v>1</v>
      </c>
      <c r="N80" s="96" t="s">
        <v>36</v>
      </c>
      <c r="O80" s="96"/>
      <c r="P80" s="96"/>
      <c r="Q80" s="101"/>
      <c r="R80" s="96"/>
      <c r="S80" s="96"/>
      <c r="T80" s="96">
        <v>2.2000000000000002</v>
      </c>
      <c r="U80" s="96">
        <v>108.9</v>
      </c>
      <c r="V80" s="96" t="s">
        <v>115</v>
      </c>
      <c r="W80" s="102"/>
      <c r="X80" s="96"/>
      <c r="Y80" s="96"/>
      <c r="Z80" s="96"/>
      <c r="AA80">
        <f t="shared" si="0"/>
        <v>65.685216666666662</v>
      </c>
      <c r="AB80">
        <f t="shared" si="1"/>
        <v>168.44533333333334</v>
      </c>
      <c r="AC80">
        <f t="shared" si="2"/>
        <v>16</v>
      </c>
      <c r="AD80"/>
      <c r="AE80"/>
      <c r="AF80"/>
      <c r="AG80"/>
      <c r="AH80"/>
      <c r="AI80"/>
      <c r="AJ80"/>
      <c r="AK80"/>
    </row>
    <row r="81" spans="2:37" x14ac:dyDescent="0.25">
      <c r="B81" s="89">
        <v>20230709</v>
      </c>
      <c r="C81" s="90">
        <v>440</v>
      </c>
      <c r="D81" s="91">
        <v>1</v>
      </c>
      <c r="E81" s="92">
        <v>16</v>
      </c>
      <c r="F81" s="91">
        <v>2</v>
      </c>
      <c r="G81" s="89">
        <v>51.8</v>
      </c>
      <c r="H81" s="89">
        <v>65</v>
      </c>
      <c r="I81" s="89">
        <v>41.191000000000003</v>
      </c>
      <c r="J81" s="89">
        <v>168</v>
      </c>
      <c r="K81" s="89">
        <v>26.664999999999999</v>
      </c>
      <c r="L81" s="91"/>
      <c r="M81" s="93" t="s">
        <v>1</v>
      </c>
      <c r="N81" s="89" t="s">
        <v>36</v>
      </c>
      <c r="O81" s="89">
        <v>5</v>
      </c>
      <c r="P81" s="89">
        <v>5</v>
      </c>
      <c r="Q81" s="94">
        <v>94</v>
      </c>
      <c r="R81" s="89"/>
      <c r="S81" s="89"/>
      <c r="T81" s="89">
        <v>0.7</v>
      </c>
      <c r="U81" s="89">
        <v>74.8</v>
      </c>
      <c r="V81" s="89" t="s">
        <v>115</v>
      </c>
      <c r="W81" s="95">
        <v>1</v>
      </c>
      <c r="X81" s="89">
        <v>0</v>
      </c>
      <c r="Y81" s="89">
        <v>10</v>
      </c>
      <c r="Z81" s="89" t="s">
        <v>123</v>
      </c>
      <c r="AA81">
        <f t="shared" si="0"/>
        <v>65.686516666666662</v>
      </c>
      <c r="AB81">
        <f t="shared" si="1"/>
        <v>168.44441666666665</v>
      </c>
      <c r="AC81">
        <f t="shared" si="2"/>
        <v>16</v>
      </c>
      <c r="AD81"/>
      <c r="AE81"/>
      <c r="AF81"/>
      <c r="AG81"/>
      <c r="AH81"/>
      <c r="AI81"/>
      <c r="AJ81"/>
      <c r="AK81"/>
    </row>
    <row r="82" spans="2:37" x14ac:dyDescent="0.25">
      <c r="B82" s="103">
        <v>20230709</v>
      </c>
      <c r="C82" s="97">
        <v>454</v>
      </c>
      <c r="D82" s="98">
        <v>6</v>
      </c>
      <c r="E82" s="99">
        <v>17</v>
      </c>
      <c r="F82" s="98">
        <v>1</v>
      </c>
      <c r="G82" s="96">
        <v>52.2</v>
      </c>
      <c r="H82" s="103">
        <v>65</v>
      </c>
      <c r="I82" s="103">
        <v>41.59</v>
      </c>
      <c r="J82" s="103">
        <v>168</v>
      </c>
      <c r="K82" s="103">
        <v>29.109000000000002</v>
      </c>
      <c r="L82" s="98"/>
      <c r="M82" s="100" t="s">
        <v>1</v>
      </c>
      <c r="N82" s="96" t="s">
        <v>120</v>
      </c>
      <c r="O82" s="96"/>
      <c r="P82" s="96"/>
      <c r="Q82" s="101"/>
      <c r="R82" s="96"/>
      <c r="S82" s="96"/>
      <c r="T82" s="96">
        <v>2.8</v>
      </c>
      <c r="U82" s="96">
        <v>325.7</v>
      </c>
      <c r="V82" s="96" t="s">
        <v>115</v>
      </c>
      <c r="W82" s="102"/>
      <c r="X82" s="96"/>
      <c r="Y82" s="96"/>
      <c r="Z82" s="96"/>
      <c r="AA82">
        <f t="shared" si="0"/>
        <v>65.69316666666667</v>
      </c>
      <c r="AB82">
        <f t="shared" si="1"/>
        <v>168.48515</v>
      </c>
      <c r="AC82">
        <f t="shared" si="2"/>
        <v>17</v>
      </c>
      <c r="AD82"/>
      <c r="AE82"/>
      <c r="AF82"/>
      <c r="AG82"/>
      <c r="AH82"/>
      <c r="AI82"/>
      <c r="AJ82"/>
      <c r="AK82"/>
    </row>
    <row r="83" spans="2:37" x14ac:dyDescent="0.25">
      <c r="B83" s="89">
        <v>20230709</v>
      </c>
      <c r="C83" s="90">
        <v>501</v>
      </c>
      <c r="D83" s="91">
        <v>6</v>
      </c>
      <c r="E83" s="92">
        <v>17</v>
      </c>
      <c r="F83" s="91">
        <v>2</v>
      </c>
      <c r="G83" s="89">
        <v>51.9</v>
      </c>
      <c r="H83" s="89">
        <v>65</v>
      </c>
      <c r="I83" s="89">
        <v>41.701999999999998</v>
      </c>
      <c r="J83" s="89">
        <v>168</v>
      </c>
      <c r="K83" s="89">
        <v>28.984000000000002</v>
      </c>
      <c r="L83" s="91"/>
      <c r="M83" s="93" t="s">
        <v>1</v>
      </c>
      <c r="N83" s="89" t="s">
        <v>120</v>
      </c>
      <c r="O83" s="89">
        <v>5</v>
      </c>
      <c r="P83" s="89">
        <v>7</v>
      </c>
      <c r="Q83" s="94">
        <v>101</v>
      </c>
      <c r="R83" s="89"/>
      <c r="S83" s="89"/>
      <c r="T83" s="89">
        <v>1.7</v>
      </c>
      <c r="U83" s="89">
        <v>356.2</v>
      </c>
      <c r="V83" s="89" t="s">
        <v>115</v>
      </c>
      <c r="W83" s="95" t="s">
        <v>122</v>
      </c>
      <c r="X83" s="89">
        <v>0</v>
      </c>
      <c r="Y83" s="89">
        <v>10</v>
      </c>
      <c r="Z83" s="89"/>
      <c r="AA83">
        <f t="shared" si="0"/>
        <v>65.695033333333328</v>
      </c>
      <c r="AB83">
        <f t="shared" si="1"/>
        <v>168.48306666666667</v>
      </c>
      <c r="AC83">
        <f t="shared" si="2"/>
        <v>17</v>
      </c>
      <c r="AD83"/>
      <c r="AE83"/>
      <c r="AF83"/>
      <c r="AG83"/>
      <c r="AH83"/>
      <c r="AI83"/>
      <c r="AJ83"/>
      <c r="AK83"/>
    </row>
    <row r="84" spans="2:37" x14ac:dyDescent="0.25">
      <c r="B84" s="105">
        <v>20230709</v>
      </c>
      <c r="C84" s="106">
        <v>501</v>
      </c>
      <c r="D84" s="107">
        <v>5</v>
      </c>
      <c r="E84" s="108">
        <v>4</v>
      </c>
      <c r="F84" s="107">
        <v>1</v>
      </c>
      <c r="G84" s="105">
        <v>51.9</v>
      </c>
      <c r="H84" s="105">
        <v>65</v>
      </c>
      <c r="I84" s="105">
        <v>41.701999999999998</v>
      </c>
      <c r="J84" s="105">
        <v>168</v>
      </c>
      <c r="K84" s="105">
        <v>28.984000000000002</v>
      </c>
      <c r="L84" s="107"/>
      <c r="M84" s="109" t="s">
        <v>1</v>
      </c>
      <c r="N84" s="105" t="s">
        <v>120</v>
      </c>
      <c r="O84" s="105"/>
      <c r="P84" s="105"/>
      <c r="Q84" s="110"/>
      <c r="R84" s="105"/>
      <c r="S84" s="105"/>
      <c r="T84" s="105"/>
      <c r="U84" s="105"/>
      <c r="V84" s="105"/>
      <c r="W84" s="111"/>
      <c r="X84" s="105"/>
      <c r="Y84" s="105"/>
      <c r="Z84" s="105"/>
      <c r="AA84">
        <f t="shared" si="0"/>
        <v>65.695033333333328</v>
      </c>
      <c r="AB84">
        <f t="shared" si="1"/>
        <v>168.48306666666667</v>
      </c>
      <c r="AC84">
        <f t="shared" si="2"/>
        <v>4</v>
      </c>
      <c r="AD84"/>
      <c r="AE84"/>
      <c r="AF84"/>
      <c r="AG84"/>
      <c r="AH84"/>
      <c r="AI84"/>
      <c r="AJ84"/>
      <c r="AK84"/>
    </row>
    <row r="85" spans="2:37" x14ac:dyDescent="0.25">
      <c r="B85" s="105">
        <v>20230709</v>
      </c>
      <c r="C85" s="105">
        <v>9999</v>
      </c>
      <c r="D85" s="107">
        <v>5</v>
      </c>
      <c r="E85" s="108">
        <v>4</v>
      </c>
      <c r="F85" s="107">
        <v>2</v>
      </c>
      <c r="G85" s="105">
        <v>9999</v>
      </c>
      <c r="H85" s="105">
        <v>9999</v>
      </c>
      <c r="I85" s="105">
        <v>9999</v>
      </c>
      <c r="J85" s="105">
        <v>9999</v>
      </c>
      <c r="K85" s="105">
        <v>9999</v>
      </c>
      <c r="L85" s="107"/>
      <c r="M85" s="109" t="s">
        <v>1</v>
      </c>
      <c r="N85" s="105" t="s">
        <v>120</v>
      </c>
      <c r="O85" s="105"/>
      <c r="P85" s="105"/>
      <c r="Q85" s="110"/>
      <c r="R85" s="105"/>
      <c r="S85" s="105"/>
      <c r="T85" s="105"/>
      <c r="U85" s="105"/>
      <c r="V85" s="105"/>
      <c r="W85" s="111"/>
      <c r="X85" s="105"/>
      <c r="Y85" s="105"/>
      <c r="Z85" s="105"/>
      <c r="AA85">
        <f t="shared" si="0"/>
        <v>10165.65</v>
      </c>
      <c r="AB85">
        <f t="shared" si="1"/>
        <v>10165.65</v>
      </c>
      <c r="AC85">
        <f t="shared" si="2"/>
        <v>4</v>
      </c>
      <c r="AD85"/>
      <c r="AE85"/>
      <c r="AF85"/>
      <c r="AG85"/>
      <c r="AH85"/>
      <c r="AI85"/>
      <c r="AJ85"/>
      <c r="AK85"/>
    </row>
    <row r="86" spans="2:37" x14ac:dyDescent="0.25">
      <c r="B86" s="103">
        <v>20230709</v>
      </c>
      <c r="C86" s="97">
        <v>527</v>
      </c>
      <c r="D86" s="98">
        <v>1</v>
      </c>
      <c r="E86" s="99">
        <v>18</v>
      </c>
      <c r="F86" s="98">
        <v>1</v>
      </c>
      <c r="G86" s="96">
        <v>53.1</v>
      </c>
      <c r="H86" s="96">
        <v>65</v>
      </c>
      <c r="I86" s="96">
        <v>42.158000000000001</v>
      </c>
      <c r="J86" s="96">
        <v>168</v>
      </c>
      <c r="K86" s="96">
        <v>31.216999999999999</v>
      </c>
      <c r="L86" s="98"/>
      <c r="M86" s="104" t="s">
        <v>1</v>
      </c>
      <c r="N86" s="96" t="s">
        <v>117</v>
      </c>
      <c r="O86" s="96"/>
      <c r="P86" s="96"/>
      <c r="Q86" s="101"/>
      <c r="R86" s="96"/>
      <c r="S86" s="96"/>
      <c r="T86" s="96">
        <v>4</v>
      </c>
      <c r="U86" s="96">
        <v>40.5</v>
      </c>
      <c r="V86" s="96" t="s">
        <v>115</v>
      </c>
      <c r="W86" s="102"/>
      <c r="X86" s="96"/>
      <c r="Y86" s="96"/>
      <c r="Z86" s="96"/>
      <c r="AA86">
        <f t="shared" si="0"/>
        <v>65.702633333333338</v>
      </c>
      <c r="AB86">
        <f t="shared" si="1"/>
        <v>168.52028333333334</v>
      </c>
      <c r="AC86">
        <f t="shared" si="2"/>
        <v>18</v>
      </c>
      <c r="AD86"/>
      <c r="AE86"/>
      <c r="AF86"/>
      <c r="AG86"/>
      <c r="AH86"/>
      <c r="AI86"/>
      <c r="AJ86"/>
      <c r="AK86"/>
    </row>
    <row r="87" spans="2:37" x14ac:dyDescent="0.25">
      <c r="B87" s="89">
        <v>20230709</v>
      </c>
      <c r="C87" s="90">
        <v>531</v>
      </c>
      <c r="D87" s="91">
        <v>1</v>
      </c>
      <c r="E87" s="92">
        <v>18</v>
      </c>
      <c r="F87" s="91">
        <v>2</v>
      </c>
      <c r="G87" s="89">
        <v>52</v>
      </c>
      <c r="H87" s="89">
        <v>65</v>
      </c>
      <c r="I87" s="89">
        <v>42.228999999999999</v>
      </c>
      <c r="J87" s="89">
        <v>168</v>
      </c>
      <c r="K87" s="89">
        <v>31.164999999999999</v>
      </c>
      <c r="L87" s="91"/>
      <c r="M87" s="93" t="s">
        <v>1</v>
      </c>
      <c r="N87" s="89" t="s">
        <v>117</v>
      </c>
      <c r="O87" s="89">
        <v>5</v>
      </c>
      <c r="P87" s="89">
        <v>4</v>
      </c>
      <c r="Q87" s="94">
        <v>105</v>
      </c>
      <c r="R87" s="89"/>
      <c r="S87" s="89"/>
      <c r="T87" s="89">
        <v>15.6</v>
      </c>
      <c r="U87" s="89">
        <v>80.2</v>
      </c>
      <c r="V87" s="89" t="s">
        <v>115</v>
      </c>
      <c r="W87" s="95" t="s">
        <v>122</v>
      </c>
      <c r="X87" s="89">
        <v>0</v>
      </c>
      <c r="Y87" s="89">
        <v>10</v>
      </c>
      <c r="Z87" s="89"/>
      <c r="AA87">
        <f t="shared" si="0"/>
        <v>65.703816666666668</v>
      </c>
      <c r="AB87">
        <f t="shared" si="1"/>
        <v>168.51941666666667</v>
      </c>
      <c r="AC87">
        <f t="shared" si="2"/>
        <v>18</v>
      </c>
      <c r="AD87"/>
      <c r="AE87"/>
      <c r="AF87"/>
      <c r="AG87"/>
      <c r="AH87"/>
      <c r="AI87"/>
      <c r="AJ87"/>
      <c r="AK87"/>
    </row>
    <row r="88" spans="2:37" x14ac:dyDescent="0.25">
      <c r="B88" s="103">
        <v>20230709</v>
      </c>
      <c r="C88" s="97">
        <v>544</v>
      </c>
      <c r="D88" s="98">
        <v>1</v>
      </c>
      <c r="E88" s="99">
        <v>19</v>
      </c>
      <c r="F88" s="98">
        <v>1</v>
      </c>
      <c r="G88" s="96">
        <v>50.5</v>
      </c>
      <c r="H88" s="96">
        <v>65</v>
      </c>
      <c r="I88" s="96">
        <v>42.759</v>
      </c>
      <c r="J88" s="96">
        <v>168</v>
      </c>
      <c r="K88" s="96">
        <v>33.292000000000002</v>
      </c>
      <c r="L88" s="98"/>
      <c r="M88" s="104" t="s">
        <v>1</v>
      </c>
      <c r="N88" s="96" t="s">
        <v>121</v>
      </c>
      <c r="O88" s="96"/>
      <c r="P88" s="96"/>
      <c r="Q88" s="101"/>
      <c r="R88" s="96"/>
      <c r="S88" s="96"/>
      <c r="T88" s="96">
        <v>14.4</v>
      </c>
      <c r="U88" s="96">
        <v>94.5</v>
      </c>
      <c r="V88" s="96" t="s">
        <v>115</v>
      </c>
      <c r="W88" s="102"/>
      <c r="X88" s="96"/>
      <c r="Y88" s="96"/>
      <c r="Z88" s="96"/>
      <c r="AA88">
        <f t="shared" si="0"/>
        <v>65.712649999999996</v>
      </c>
      <c r="AB88">
        <f t="shared" si="1"/>
        <v>168.55486666666667</v>
      </c>
      <c r="AC88">
        <f t="shared" si="2"/>
        <v>19</v>
      </c>
      <c r="AD88"/>
      <c r="AE88"/>
      <c r="AF88"/>
      <c r="AG88"/>
      <c r="AH88"/>
      <c r="AI88"/>
      <c r="AJ88"/>
      <c r="AK88"/>
    </row>
    <row r="89" spans="2:37" x14ac:dyDescent="0.25">
      <c r="B89" s="89">
        <v>20230709</v>
      </c>
      <c r="C89" s="90">
        <v>550</v>
      </c>
      <c r="D89" s="91">
        <v>1</v>
      </c>
      <c r="E89" s="92">
        <v>19</v>
      </c>
      <c r="F89" s="91">
        <v>2</v>
      </c>
      <c r="G89" s="89">
        <v>50.3</v>
      </c>
      <c r="H89" s="89">
        <v>65</v>
      </c>
      <c r="I89" s="89">
        <v>42.808999999999997</v>
      </c>
      <c r="J89" s="89">
        <v>168</v>
      </c>
      <c r="K89" s="89">
        <v>33.265999999999998</v>
      </c>
      <c r="L89" s="91"/>
      <c r="M89" s="93" t="s">
        <v>1</v>
      </c>
      <c r="N89" s="89" t="s">
        <v>121</v>
      </c>
      <c r="O89" s="89">
        <v>5</v>
      </c>
      <c r="P89" s="89">
        <v>6</v>
      </c>
      <c r="Q89" s="94">
        <v>111</v>
      </c>
      <c r="R89" s="89"/>
      <c r="S89" s="89"/>
      <c r="T89" s="89">
        <v>12.7</v>
      </c>
      <c r="U89" s="89">
        <v>107.7</v>
      </c>
      <c r="V89" s="89" t="s">
        <v>115</v>
      </c>
      <c r="W89" s="95">
        <v>1</v>
      </c>
      <c r="X89" s="89">
        <v>0</v>
      </c>
      <c r="Y89" s="89">
        <v>8</v>
      </c>
      <c r="Z89" s="89"/>
      <c r="AA89">
        <f t="shared" si="0"/>
        <v>65.713483333333329</v>
      </c>
      <c r="AB89">
        <f t="shared" si="1"/>
        <v>168.55443333333332</v>
      </c>
      <c r="AC89">
        <f t="shared" si="2"/>
        <v>19</v>
      </c>
      <c r="AD89"/>
      <c r="AE89"/>
      <c r="AF89"/>
      <c r="AG89"/>
      <c r="AH89"/>
      <c r="AI89"/>
      <c r="AJ89"/>
      <c r="AK89"/>
    </row>
    <row r="90" spans="2:37" x14ac:dyDescent="0.25">
      <c r="B90" s="103">
        <v>20230709</v>
      </c>
      <c r="C90" s="97">
        <v>604</v>
      </c>
      <c r="D90" s="98">
        <v>6</v>
      </c>
      <c r="E90" s="99">
        <v>20</v>
      </c>
      <c r="F90" s="98">
        <v>1</v>
      </c>
      <c r="G90" s="96">
        <v>50.1</v>
      </c>
      <c r="H90" s="96">
        <v>65</v>
      </c>
      <c r="I90" s="96">
        <v>43.32</v>
      </c>
      <c r="J90" s="96">
        <v>168</v>
      </c>
      <c r="K90" s="96">
        <v>35.405999999999999</v>
      </c>
      <c r="L90" s="98"/>
      <c r="M90" s="104" t="s">
        <v>1</v>
      </c>
      <c r="N90" s="96" t="s">
        <v>118</v>
      </c>
      <c r="O90" s="96"/>
      <c r="P90" s="96"/>
      <c r="Q90" s="101"/>
      <c r="R90" s="96"/>
      <c r="S90" s="96"/>
      <c r="T90" s="96">
        <v>14</v>
      </c>
      <c r="U90" s="96">
        <v>92.6</v>
      </c>
      <c r="V90" s="96" t="s">
        <v>115</v>
      </c>
      <c r="W90" s="102"/>
      <c r="X90" s="96"/>
      <c r="Y90" s="96"/>
      <c r="Z90" s="96"/>
      <c r="AA90">
        <f t="shared" si="0"/>
        <v>65.721999999999994</v>
      </c>
      <c r="AB90">
        <f t="shared" si="1"/>
        <v>168.59010000000001</v>
      </c>
      <c r="AC90">
        <f t="shared" si="2"/>
        <v>20</v>
      </c>
      <c r="AD90"/>
      <c r="AE90"/>
      <c r="AF90"/>
      <c r="AG90"/>
      <c r="AH90"/>
      <c r="AI90"/>
      <c r="AJ90"/>
      <c r="AK90"/>
    </row>
    <row r="91" spans="2:37" x14ac:dyDescent="0.25">
      <c r="B91" s="89">
        <v>20230709</v>
      </c>
      <c r="C91" s="90">
        <v>612</v>
      </c>
      <c r="D91" s="91">
        <v>6</v>
      </c>
      <c r="E91" s="92">
        <v>20</v>
      </c>
      <c r="F91" s="91">
        <v>2</v>
      </c>
      <c r="G91" s="89">
        <v>50</v>
      </c>
      <c r="H91" s="89">
        <v>65</v>
      </c>
      <c r="I91" s="89">
        <v>43.405000000000001</v>
      </c>
      <c r="J91" s="89">
        <v>168</v>
      </c>
      <c r="K91" s="89">
        <v>35.359000000000002</v>
      </c>
      <c r="L91" s="91"/>
      <c r="M91" s="93" t="s">
        <v>1</v>
      </c>
      <c r="N91" s="89" t="s">
        <v>118</v>
      </c>
      <c r="O91" s="89">
        <v>5</v>
      </c>
      <c r="P91" s="89">
        <v>8</v>
      </c>
      <c r="Q91" s="94">
        <v>119</v>
      </c>
      <c r="R91" s="89"/>
      <c r="S91" s="89"/>
      <c r="T91" s="89">
        <v>10.8</v>
      </c>
      <c r="U91" s="89">
        <v>81.099999999999994</v>
      </c>
      <c r="V91" s="89" t="s">
        <v>115</v>
      </c>
      <c r="W91" s="95">
        <v>1</v>
      </c>
      <c r="X91" s="89">
        <v>0</v>
      </c>
      <c r="Y91" s="89">
        <v>5</v>
      </c>
      <c r="Z91" s="89"/>
      <c r="AA91">
        <f t="shared" si="0"/>
        <v>65.723416666666665</v>
      </c>
      <c r="AB91">
        <f t="shared" si="1"/>
        <v>168.58931666666666</v>
      </c>
      <c r="AC91">
        <f t="shared" si="2"/>
        <v>20</v>
      </c>
      <c r="AD91"/>
      <c r="AE91"/>
      <c r="AF91"/>
      <c r="AG91"/>
      <c r="AH91"/>
      <c r="AI91"/>
      <c r="AJ91"/>
      <c r="AK91"/>
    </row>
    <row r="92" spans="2:37" x14ac:dyDescent="0.25">
      <c r="B92" s="105">
        <v>20230709</v>
      </c>
      <c r="C92" s="106">
        <v>612</v>
      </c>
      <c r="D92" s="107">
        <v>5</v>
      </c>
      <c r="E92" s="108">
        <v>5</v>
      </c>
      <c r="F92" s="107">
        <v>1</v>
      </c>
      <c r="G92" s="105">
        <v>50</v>
      </c>
      <c r="H92" s="105">
        <v>65</v>
      </c>
      <c r="I92" s="105">
        <v>43.405000000000001</v>
      </c>
      <c r="J92" s="105">
        <v>168</v>
      </c>
      <c r="K92" s="105">
        <v>35.359000000000002</v>
      </c>
      <c r="L92" s="107"/>
      <c r="M92" s="109" t="s">
        <v>1</v>
      </c>
      <c r="N92" s="105" t="s">
        <v>118</v>
      </c>
      <c r="O92" s="105"/>
      <c r="P92" s="105"/>
      <c r="Q92" s="110"/>
      <c r="R92" s="105"/>
      <c r="S92" s="105"/>
      <c r="T92" s="105"/>
      <c r="U92" s="105"/>
      <c r="V92" s="105"/>
      <c r="W92" s="111"/>
      <c r="X92" s="105"/>
      <c r="Y92" s="105"/>
      <c r="Z92" s="105"/>
      <c r="AA92">
        <f t="shared" si="0"/>
        <v>65.723416666666665</v>
      </c>
      <c r="AB92">
        <f t="shared" si="1"/>
        <v>168.58931666666666</v>
      </c>
      <c r="AC92">
        <f t="shared" si="2"/>
        <v>5</v>
      </c>
      <c r="AD92"/>
      <c r="AE92"/>
      <c r="AF92"/>
      <c r="AG92"/>
      <c r="AH92"/>
      <c r="AI92"/>
      <c r="AJ92"/>
      <c r="AK92"/>
    </row>
    <row r="93" spans="2:37" x14ac:dyDescent="0.25">
      <c r="B93" s="105">
        <v>20230709</v>
      </c>
      <c r="C93" s="106">
        <v>9999</v>
      </c>
      <c r="D93" s="107">
        <v>5</v>
      </c>
      <c r="E93" s="108">
        <v>5</v>
      </c>
      <c r="F93" s="107">
        <v>2</v>
      </c>
      <c r="G93" s="105">
        <v>9999</v>
      </c>
      <c r="H93" s="105">
        <v>9999</v>
      </c>
      <c r="I93" s="105">
        <v>9999</v>
      </c>
      <c r="J93" s="105">
        <v>9999</v>
      </c>
      <c r="K93" s="105">
        <v>9999</v>
      </c>
      <c r="L93" s="107"/>
      <c r="M93" s="109" t="s">
        <v>1</v>
      </c>
      <c r="N93" s="105" t="s">
        <v>118</v>
      </c>
      <c r="O93" s="105"/>
      <c r="P93" s="105"/>
      <c r="Q93" s="110"/>
      <c r="R93" s="105"/>
      <c r="S93" s="105"/>
      <c r="T93" s="105"/>
      <c r="U93" s="105"/>
      <c r="V93" s="105"/>
      <c r="W93" s="111"/>
      <c r="X93" s="105"/>
      <c r="Y93" s="105"/>
      <c r="Z93" s="105"/>
      <c r="AA93">
        <f t="shared" si="0"/>
        <v>10165.65</v>
      </c>
      <c r="AB93">
        <f t="shared" si="1"/>
        <v>10165.65</v>
      </c>
      <c r="AC93">
        <f t="shared" si="2"/>
        <v>5</v>
      </c>
      <c r="AD93"/>
      <c r="AE93"/>
      <c r="AF93"/>
      <c r="AG93"/>
      <c r="AH93"/>
      <c r="AI93"/>
      <c r="AJ93"/>
      <c r="AK93"/>
    </row>
    <row r="94" spans="2:37" x14ac:dyDescent="0.25">
      <c r="B94" s="103">
        <v>20230709</v>
      </c>
      <c r="C94" s="97">
        <v>638</v>
      </c>
      <c r="D94" s="98">
        <v>1</v>
      </c>
      <c r="E94" s="99">
        <v>21</v>
      </c>
      <c r="F94" s="98">
        <v>1</v>
      </c>
      <c r="G94" s="96">
        <v>50.2</v>
      </c>
      <c r="H94" s="96">
        <v>65</v>
      </c>
      <c r="I94" s="96">
        <v>43.863999999999997</v>
      </c>
      <c r="J94" s="96">
        <v>168</v>
      </c>
      <c r="K94" s="96">
        <v>37.555999999999997</v>
      </c>
      <c r="L94" s="98"/>
      <c r="M94" s="100" t="s">
        <v>1</v>
      </c>
      <c r="N94" s="96" t="s">
        <v>124</v>
      </c>
      <c r="O94" s="96"/>
      <c r="P94" s="96"/>
      <c r="Q94" s="101"/>
      <c r="R94" s="96"/>
      <c r="S94" s="96"/>
      <c r="T94" s="96">
        <v>12.4</v>
      </c>
      <c r="U94" s="96">
        <v>88.4</v>
      </c>
      <c r="V94" s="96" t="s">
        <v>115</v>
      </c>
      <c r="W94" s="102"/>
      <c r="X94" s="96"/>
      <c r="Y94" s="96"/>
      <c r="Z94" s="96"/>
      <c r="AA94">
        <f t="shared" si="0"/>
        <v>65.731066666666663</v>
      </c>
      <c r="AB94">
        <f t="shared" si="1"/>
        <v>168.62593333333334</v>
      </c>
      <c r="AC94">
        <f t="shared" si="2"/>
        <v>21</v>
      </c>
      <c r="AD94"/>
      <c r="AE94"/>
      <c r="AF94"/>
      <c r="AG94"/>
      <c r="AH94"/>
      <c r="AI94"/>
      <c r="AJ94"/>
      <c r="AK94"/>
    </row>
    <row r="95" spans="2:37" x14ac:dyDescent="0.25">
      <c r="B95" s="89">
        <v>20230709</v>
      </c>
      <c r="C95" s="90">
        <v>642</v>
      </c>
      <c r="D95" s="91">
        <v>1</v>
      </c>
      <c r="E95" s="92">
        <v>21</v>
      </c>
      <c r="F95" s="91">
        <v>2</v>
      </c>
      <c r="G95" s="89">
        <v>50.2</v>
      </c>
      <c r="H95" s="89">
        <v>65</v>
      </c>
      <c r="I95" s="89">
        <v>43.93</v>
      </c>
      <c r="J95" s="89">
        <v>168</v>
      </c>
      <c r="K95" s="89">
        <v>37.563000000000002</v>
      </c>
      <c r="L95" s="91"/>
      <c r="M95" s="93" t="s">
        <v>1</v>
      </c>
      <c r="N95" s="89" t="s">
        <v>124</v>
      </c>
      <c r="O95" s="89">
        <v>5</v>
      </c>
      <c r="P95" s="89">
        <v>4</v>
      </c>
      <c r="Q95" s="94">
        <v>123</v>
      </c>
      <c r="R95" s="89"/>
      <c r="S95" s="89"/>
      <c r="T95" s="89">
        <v>13.4</v>
      </c>
      <c r="U95" s="89">
        <v>81.900000000000006</v>
      </c>
      <c r="V95" s="89" t="s">
        <v>115</v>
      </c>
      <c r="W95" s="95">
        <v>1</v>
      </c>
      <c r="X95" s="89">
        <v>0</v>
      </c>
      <c r="Y95" s="89">
        <v>2</v>
      </c>
      <c r="Z95" s="89"/>
      <c r="AA95">
        <f t="shared" si="0"/>
        <v>65.732166666666672</v>
      </c>
      <c r="AB95">
        <f t="shared" si="1"/>
        <v>168.62604999999999</v>
      </c>
      <c r="AC95">
        <f t="shared" si="2"/>
        <v>21</v>
      </c>
      <c r="AD95"/>
      <c r="AE95"/>
      <c r="AF95"/>
      <c r="AG95"/>
      <c r="AH95"/>
      <c r="AI95"/>
      <c r="AJ95"/>
      <c r="AK95"/>
    </row>
    <row r="96" spans="2:37" x14ac:dyDescent="0.25">
      <c r="B96" s="103">
        <v>20230709</v>
      </c>
      <c r="C96" s="97">
        <v>656</v>
      </c>
      <c r="D96" s="98">
        <v>1</v>
      </c>
      <c r="E96" s="99">
        <v>22</v>
      </c>
      <c r="F96" s="98">
        <v>1</v>
      </c>
      <c r="G96" s="96">
        <v>50.2</v>
      </c>
      <c r="H96" s="96">
        <v>65</v>
      </c>
      <c r="I96" s="96">
        <v>44.335999999999999</v>
      </c>
      <c r="J96" s="96">
        <v>168</v>
      </c>
      <c r="K96" s="96">
        <v>39.179000000000002</v>
      </c>
      <c r="L96" s="98"/>
      <c r="M96" s="100" t="s">
        <v>1</v>
      </c>
      <c r="N96" s="96" t="s">
        <v>125</v>
      </c>
      <c r="O96" s="96"/>
      <c r="P96" s="96"/>
      <c r="Q96" s="101"/>
      <c r="R96" s="96"/>
      <c r="S96" s="96"/>
      <c r="T96" s="96">
        <v>12.5</v>
      </c>
      <c r="U96" s="96">
        <v>75.2</v>
      </c>
      <c r="V96" s="96" t="s">
        <v>115</v>
      </c>
      <c r="W96" s="102"/>
      <c r="X96" s="96"/>
      <c r="Y96" s="96"/>
      <c r="Z96" s="96"/>
      <c r="AA96">
        <f t="shared" si="0"/>
        <v>65.738933333333335</v>
      </c>
      <c r="AB96">
        <f t="shared" si="1"/>
        <v>168.65298333333334</v>
      </c>
      <c r="AC96">
        <f t="shared" si="2"/>
        <v>22</v>
      </c>
      <c r="AD96"/>
      <c r="AE96"/>
      <c r="AF96"/>
      <c r="AG96"/>
      <c r="AH96"/>
      <c r="AI96"/>
      <c r="AJ96"/>
      <c r="AK96"/>
    </row>
    <row r="97" spans="2:37" x14ac:dyDescent="0.25">
      <c r="B97" s="89">
        <v>20230709</v>
      </c>
      <c r="C97" s="90">
        <v>701</v>
      </c>
      <c r="D97" s="91">
        <v>1</v>
      </c>
      <c r="E97" s="92">
        <v>22</v>
      </c>
      <c r="F97" s="91">
        <v>2</v>
      </c>
      <c r="G97" s="89">
        <v>50</v>
      </c>
      <c r="H97" s="89">
        <v>65</v>
      </c>
      <c r="I97" s="89">
        <v>44.404000000000003</v>
      </c>
      <c r="J97" s="89">
        <v>168</v>
      </c>
      <c r="K97" s="89">
        <v>39.691000000000003</v>
      </c>
      <c r="L97" s="91"/>
      <c r="M97" s="93" t="s">
        <v>1</v>
      </c>
      <c r="N97" s="89" t="s">
        <v>125</v>
      </c>
      <c r="O97" s="89">
        <v>5</v>
      </c>
      <c r="P97" s="89">
        <v>5</v>
      </c>
      <c r="Q97" s="94">
        <v>128</v>
      </c>
      <c r="R97" s="89"/>
      <c r="S97" s="89"/>
      <c r="T97" s="89">
        <v>15</v>
      </c>
      <c r="U97" s="89">
        <v>57.5</v>
      </c>
      <c r="V97" s="89" t="s">
        <v>115</v>
      </c>
      <c r="W97" s="95">
        <v>1</v>
      </c>
      <c r="X97" s="89">
        <v>0</v>
      </c>
      <c r="Y97" s="89">
        <v>2</v>
      </c>
      <c r="Z97" s="89"/>
      <c r="AA97">
        <f t="shared" si="0"/>
        <v>65.740066666666664</v>
      </c>
      <c r="AB97">
        <f t="shared" si="1"/>
        <v>168.66151666666667</v>
      </c>
      <c r="AC97">
        <f t="shared" si="2"/>
        <v>22</v>
      </c>
      <c r="AD97"/>
      <c r="AE97"/>
      <c r="AF97"/>
      <c r="AG97"/>
      <c r="AH97"/>
      <c r="AI97"/>
      <c r="AJ97"/>
      <c r="AK97"/>
    </row>
    <row r="98" spans="2:37" x14ac:dyDescent="0.25">
      <c r="B98" s="103">
        <v>20230709</v>
      </c>
      <c r="C98" s="97">
        <v>713</v>
      </c>
      <c r="D98" s="98">
        <v>6</v>
      </c>
      <c r="E98" s="99">
        <v>23</v>
      </c>
      <c r="F98" s="98">
        <v>1</v>
      </c>
      <c r="G98" s="96">
        <v>50.1</v>
      </c>
      <c r="H98" s="96">
        <v>65</v>
      </c>
      <c r="I98" s="96">
        <v>44.83</v>
      </c>
      <c r="J98" s="96">
        <v>168</v>
      </c>
      <c r="K98" s="96">
        <v>41.512</v>
      </c>
      <c r="L98" s="98"/>
      <c r="M98" s="100" t="s">
        <v>1</v>
      </c>
      <c r="N98" s="96" t="s">
        <v>126</v>
      </c>
      <c r="O98" s="96"/>
      <c r="P98" s="96"/>
      <c r="Q98" s="101"/>
      <c r="R98" s="96"/>
      <c r="S98" s="96"/>
      <c r="T98" s="96">
        <v>12</v>
      </c>
      <c r="U98" s="96">
        <v>47</v>
      </c>
      <c r="V98" s="96" t="s">
        <v>115</v>
      </c>
      <c r="W98" s="102"/>
      <c r="X98" s="96"/>
      <c r="Y98" s="96"/>
      <c r="Z98" s="96"/>
      <c r="AA98">
        <f t="shared" si="0"/>
        <v>65.747166666666672</v>
      </c>
      <c r="AB98">
        <f t="shared" si="1"/>
        <v>168.69186666666667</v>
      </c>
      <c r="AC98">
        <f t="shared" si="2"/>
        <v>23</v>
      </c>
      <c r="AD98"/>
      <c r="AE98"/>
      <c r="AF98"/>
      <c r="AG98"/>
      <c r="AH98"/>
      <c r="AI98"/>
      <c r="AJ98"/>
      <c r="AK98"/>
    </row>
    <row r="99" spans="2:37" x14ac:dyDescent="0.25">
      <c r="B99" s="89">
        <v>20230709</v>
      </c>
      <c r="C99" s="90">
        <v>721</v>
      </c>
      <c r="D99" s="91">
        <v>6</v>
      </c>
      <c r="E99" s="92">
        <v>23</v>
      </c>
      <c r="F99" s="91">
        <v>2</v>
      </c>
      <c r="G99" s="89">
        <v>50.2</v>
      </c>
      <c r="H99" s="89">
        <v>65</v>
      </c>
      <c r="I99" s="89">
        <v>44.94</v>
      </c>
      <c r="J99" s="89">
        <v>168</v>
      </c>
      <c r="K99" s="89">
        <v>41.45</v>
      </c>
      <c r="L99" s="91"/>
      <c r="M99" s="93" t="s">
        <v>1</v>
      </c>
      <c r="N99" s="89" t="s">
        <v>126</v>
      </c>
      <c r="O99" s="89">
        <v>5</v>
      </c>
      <c r="P99" s="89">
        <v>8</v>
      </c>
      <c r="Q99" s="94">
        <v>136</v>
      </c>
      <c r="R99" s="89"/>
      <c r="S99" s="89"/>
      <c r="T99" s="89">
        <v>15.3</v>
      </c>
      <c r="U99" s="89">
        <v>50.7</v>
      </c>
      <c r="V99" s="89" t="s">
        <v>115</v>
      </c>
      <c r="W99" s="95">
        <v>1</v>
      </c>
      <c r="X99" s="89">
        <v>0</v>
      </c>
      <c r="Y99" s="89">
        <v>1</v>
      </c>
      <c r="Z99" s="89"/>
      <c r="AA99">
        <f t="shared" si="0"/>
        <v>65.748999999999995</v>
      </c>
      <c r="AB99">
        <f t="shared" si="1"/>
        <v>168.69083333333333</v>
      </c>
      <c r="AC99">
        <f t="shared" si="2"/>
        <v>23</v>
      </c>
      <c r="AD99"/>
      <c r="AE99"/>
      <c r="AF99"/>
      <c r="AG99"/>
      <c r="AH99"/>
      <c r="AI99"/>
      <c r="AJ99"/>
      <c r="AK99"/>
    </row>
    <row r="100" spans="2:37" x14ac:dyDescent="0.25">
      <c r="B100" s="105">
        <v>20230709</v>
      </c>
      <c r="C100" s="106">
        <v>721</v>
      </c>
      <c r="D100" s="107">
        <v>5</v>
      </c>
      <c r="E100" s="108">
        <v>6</v>
      </c>
      <c r="F100" s="107">
        <v>1</v>
      </c>
      <c r="G100" s="105">
        <v>50.2</v>
      </c>
      <c r="H100" s="105">
        <v>65</v>
      </c>
      <c r="I100" s="105">
        <v>44.94</v>
      </c>
      <c r="J100" s="105">
        <v>168</v>
      </c>
      <c r="K100" s="105">
        <v>41.45</v>
      </c>
      <c r="L100" s="107"/>
      <c r="M100" s="109" t="s">
        <v>1</v>
      </c>
      <c r="N100" s="105" t="s">
        <v>126</v>
      </c>
      <c r="O100" s="105"/>
      <c r="P100" s="105"/>
      <c r="Q100" s="110"/>
      <c r="R100" s="105"/>
      <c r="S100" s="105"/>
      <c r="T100" s="105"/>
      <c r="U100" s="105"/>
      <c r="V100" s="105"/>
      <c r="W100" s="111"/>
      <c r="X100" s="105"/>
      <c r="Y100" s="105"/>
      <c r="Z100" s="105"/>
      <c r="AA100">
        <f t="shared" si="0"/>
        <v>65.748999999999995</v>
      </c>
      <c r="AB100">
        <f t="shared" si="1"/>
        <v>168.69083333333333</v>
      </c>
      <c r="AC100">
        <f t="shared" si="2"/>
        <v>6</v>
      </c>
      <c r="AD100"/>
      <c r="AE100"/>
      <c r="AF100"/>
      <c r="AG100"/>
      <c r="AH100"/>
      <c r="AI100"/>
      <c r="AJ100"/>
      <c r="AK100"/>
    </row>
    <row r="101" spans="2:37" x14ac:dyDescent="0.25">
      <c r="B101" s="105">
        <v>20230709</v>
      </c>
      <c r="C101" s="106">
        <v>9999</v>
      </c>
      <c r="D101" s="107">
        <v>5</v>
      </c>
      <c r="E101" s="108">
        <v>6</v>
      </c>
      <c r="F101" s="107">
        <v>2</v>
      </c>
      <c r="G101" s="105">
        <v>9999</v>
      </c>
      <c r="H101" s="105">
        <v>9999</v>
      </c>
      <c r="I101" s="105">
        <v>9999</v>
      </c>
      <c r="J101" s="105">
        <v>9999</v>
      </c>
      <c r="K101" s="105">
        <v>9999</v>
      </c>
      <c r="L101" s="107"/>
      <c r="M101" s="109" t="s">
        <v>1</v>
      </c>
      <c r="N101" s="105" t="s">
        <v>126</v>
      </c>
      <c r="O101" s="105"/>
      <c r="P101" s="105"/>
      <c r="Q101" s="110"/>
      <c r="R101" s="105"/>
      <c r="S101" s="105"/>
      <c r="T101" s="105"/>
      <c r="U101" s="105"/>
      <c r="V101" s="105"/>
      <c r="W101" s="111"/>
      <c r="X101" s="105"/>
      <c r="Y101" s="105"/>
      <c r="Z101" s="105"/>
      <c r="AA101">
        <f t="shared" si="0"/>
        <v>10165.65</v>
      </c>
      <c r="AB101">
        <f t="shared" si="1"/>
        <v>10165.65</v>
      </c>
      <c r="AC101">
        <f t="shared" si="2"/>
        <v>6</v>
      </c>
      <c r="AD101"/>
      <c r="AE101"/>
      <c r="AF101"/>
      <c r="AG101"/>
      <c r="AH101"/>
      <c r="AI101"/>
      <c r="AJ101"/>
      <c r="AK101"/>
    </row>
    <row r="102" spans="2:37" x14ac:dyDescent="0.25">
      <c r="B102" s="103">
        <v>20230709</v>
      </c>
      <c r="C102" s="97">
        <v>810</v>
      </c>
      <c r="D102" s="98">
        <v>1</v>
      </c>
      <c r="E102" s="99">
        <v>24</v>
      </c>
      <c r="F102" s="98">
        <v>1</v>
      </c>
      <c r="G102" s="96">
        <v>50</v>
      </c>
      <c r="H102" s="96">
        <v>65</v>
      </c>
      <c r="I102" s="96">
        <v>45.29</v>
      </c>
      <c r="J102" s="96">
        <v>168</v>
      </c>
      <c r="K102" s="96">
        <v>43.11</v>
      </c>
      <c r="L102" s="98"/>
      <c r="M102" s="104" t="s">
        <v>1</v>
      </c>
      <c r="N102" s="96" t="s">
        <v>127</v>
      </c>
      <c r="O102" s="96"/>
      <c r="P102" s="96"/>
      <c r="Q102" s="101"/>
      <c r="R102" s="96"/>
      <c r="S102" s="96"/>
      <c r="T102" s="96">
        <v>18</v>
      </c>
      <c r="U102" s="96">
        <v>54</v>
      </c>
      <c r="V102" s="96" t="s">
        <v>14</v>
      </c>
      <c r="W102" s="102">
        <v>2</v>
      </c>
      <c r="X102" s="96">
        <v>0</v>
      </c>
      <c r="Y102" s="96">
        <v>1</v>
      </c>
      <c r="Z102" s="96"/>
      <c r="AA102">
        <f t="shared" si="0"/>
        <v>65.754833333333337</v>
      </c>
      <c r="AB102">
        <f t="shared" si="1"/>
        <v>168.71850000000001</v>
      </c>
      <c r="AC102">
        <f t="shared" si="2"/>
        <v>24</v>
      </c>
      <c r="AD102"/>
      <c r="AE102"/>
      <c r="AF102"/>
      <c r="AG102"/>
      <c r="AH102"/>
      <c r="AI102"/>
      <c r="AJ102"/>
      <c r="AK102"/>
    </row>
    <row r="103" spans="2:37" x14ac:dyDescent="0.25">
      <c r="B103" s="89">
        <v>20230709</v>
      </c>
      <c r="C103" s="90">
        <v>814</v>
      </c>
      <c r="D103" s="91">
        <v>1</v>
      </c>
      <c r="E103" s="92">
        <v>24</v>
      </c>
      <c r="F103" s="91">
        <v>2</v>
      </c>
      <c r="G103" s="89">
        <v>50</v>
      </c>
      <c r="H103" s="89">
        <v>65</v>
      </c>
      <c r="I103" s="89">
        <v>45.38</v>
      </c>
      <c r="J103" s="89">
        <v>168</v>
      </c>
      <c r="K103" s="89">
        <v>43.12</v>
      </c>
      <c r="L103" s="91"/>
      <c r="M103" s="93" t="s">
        <v>1</v>
      </c>
      <c r="N103" s="89" t="s">
        <v>127</v>
      </c>
      <c r="O103" s="89">
        <v>5</v>
      </c>
      <c r="P103" s="89">
        <v>4</v>
      </c>
      <c r="Q103" s="94">
        <v>140</v>
      </c>
      <c r="R103" s="89"/>
      <c r="S103" s="89"/>
      <c r="T103" s="89">
        <v>18</v>
      </c>
      <c r="U103" s="89">
        <v>54</v>
      </c>
      <c r="V103" s="89" t="s">
        <v>14</v>
      </c>
      <c r="W103" s="95">
        <v>2</v>
      </c>
      <c r="X103" s="89">
        <v>0</v>
      </c>
      <c r="Y103" s="89">
        <v>1</v>
      </c>
      <c r="Z103" s="89"/>
      <c r="AA103">
        <f t="shared" si="0"/>
        <v>65.75633333333333</v>
      </c>
      <c r="AB103">
        <f t="shared" si="1"/>
        <v>168.71866666666668</v>
      </c>
      <c r="AC103">
        <f t="shared" si="2"/>
        <v>24</v>
      </c>
      <c r="AD103"/>
      <c r="AE103"/>
      <c r="AF103"/>
      <c r="AG103"/>
      <c r="AH103"/>
      <c r="AI103"/>
      <c r="AJ103"/>
      <c r="AK103"/>
    </row>
    <row r="104" spans="2:37" x14ac:dyDescent="0.25">
      <c r="B104" s="103">
        <v>20230709</v>
      </c>
      <c r="C104" s="97">
        <v>828</v>
      </c>
      <c r="D104" s="98">
        <v>1</v>
      </c>
      <c r="E104" s="99">
        <v>25</v>
      </c>
      <c r="F104" s="98">
        <v>1</v>
      </c>
      <c r="G104" s="96">
        <v>51</v>
      </c>
      <c r="H104" s="96">
        <v>65</v>
      </c>
      <c r="I104" s="103">
        <v>45.86</v>
      </c>
      <c r="J104" s="96">
        <v>168</v>
      </c>
      <c r="K104" s="103">
        <v>45.45</v>
      </c>
      <c r="L104" s="98"/>
      <c r="M104" s="100" t="s">
        <v>1</v>
      </c>
      <c r="N104" s="96" t="s">
        <v>128</v>
      </c>
      <c r="O104" s="96"/>
      <c r="P104" s="96"/>
      <c r="Q104" s="101"/>
      <c r="R104" s="96"/>
      <c r="S104" s="96"/>
      <c r="T104" s="96">
        <v>16</v>
      </c>
      <c r="U104" s="96">
        <v>59</v>
      </c>
      <c r="V104" s="96" t="s">
        <v>14</v>
      </c>
      <c r="W104" s="102">
        <v>2</v>
      </c>
      <c r="X104" s="96">
        <v>0</v>
      </c>
      <c r="Y104" s="96">
        <v>1</v>
      </c>
      <c r="Z104" s="96"/>
      <c r="AA104">
        <f t="shared" si="0"/>
        <v>65.76433333333334</v>
      </c>
      <c r="AB104">
        <f t="shared" si="1"/>
        <v>168.75749999999999</v>
      </c>
      <c r="AC104">
        <f t="shared" si="2"/>
        <v>25</v>
      </c>
      <c r="AD104"/>
      <c r="AE104"/>
      <c r="AF104"/>
      <c r="AG104"/>
      <c r="AH104"/>
      <c r="AI104"/>
      <c r="AJ104"/>
      <c r="AK104"/>
    </row>
    <row r="105" spans="2:37" x14ac:dyDescent="0.25">
      <c r="B105" s="89">
        <v>20230709</v>
      </c>
      <c r="C105" s="90">
        <v>832</v>
      </c>
      <c r="D105" s="91">
        <v>1</v>
      </c>
      <c r="E105" s="92">
        <v>25</v>
      </c>
      <c r="F105" s="91">
        <v>2</v>
      </c>
      <c r="G105" s="89">
        <v>51</v>
      </c>
      <c r="H105" s="89">
        <v>65</v>
      </c>
      <c r="I105" s="89">
        <v>45.94</v>
      </c>
      <c r="J105" s="89">
        <v>168</v>
      </c>
      <c r="K105" s="89">
        <v>45.43</v>
      </c>
      <c r="L105" s="91"/>
      <c r="M105" s="93" t="s">
        <v>1</v>
      </c>
      <c r="N105" s="89" t="s">
        <v>128</v>
      </c>
      <c r="O105" s="89">
        <v>5</v>
      </c>
      <c r="P105" s="89">
        <v>4</v>
      </c>
      <c r="Q105" s="94">
        <v>144</v>
      </c>
      <c r="R105" s="89"/>
      <c r="S105" s="89"/>
      <c r="T105" s="89">
        <v>16</v>
      </c>
      <c r="U105" s="89">
        <v>59</v>
      </c>
      <c r="V105" s="89" t="s">
        <v>14</v>
      </c>
      <c r="W105" s="95">
        <v>2</v>
      </c>
      <c r="X105" s="89">
        <v>0</v>
      </c>
      <c r="Y105" s="89">
        <v>1</v>
      </c>
      <c r="Z105" s="89"/>
      <c r="AA105">
        <f t="shared" si="0"/>
        <v>65.765666666666661</v>
      </c>
      <c r="AB105">
        <f t="shared" si="1"/>
        <v>168.75716666666668</v>
      </c>
      <c r="AC105">
        <f t="shared" si="2"/>
        <v>25</v>
      </c>
      <c r="AD105"/>
      <c r="AE105"/>
      <c r="AF105"/>
      <c r="AG105"/>
      <c r="AH105"/>
      <c r="AI105"/>
      <c r="AJ105"/>
      <c r="AK105"/>
    </row>
    <row r="106" spans="2:37" x14ac:dyDescent="0.25">
      <c r="B106" s="103">
        <v>20230709</v>
      </c>
      <c r="C106" s="97">
        <v>846</v>
      </c>
      <c r="D106" s="98">
        <v>6</v>
      </c>
      <c r="E106" s="99">
        <v>26</v>
      </c>
      <c r="F106" s="98">
        <v>1</v>
      </c>
      <c r="G106" s="96">
        <v>50</v>
      </c>
      <c r="H106" s="96">
        <v>65</v>
      </c>
      <c r="I106" s="103">
        <v>46.35</v>
      </c>
      <c r="J106" s="96">
        <v>168</v>
      </c>
      <c r="K106" s="103">
        <v>47.59</v>
      </c>
      <c r="L106" s="98"/>
      <c r="M106" s="100" t="s">
        <v>1</v>
      </c>
      <c r="N106" s="96" t="s">
        <v>129</v>
      </c>
      <c r="O106" s="96"/>
      <c r="P106" s="96"/>
      <c r="Q106" s="101"/>
      <c r="R106" s="96"/>
      <c r="S106" s="96"/>
      <c r="T106" s="96">
        <v>15</v>
      </c>
      <c r="U106" s="96">
        <v>58</v>
      </c>
      <c r="V106" s="96" t="s">
        <v>14</v>
      </c>
      <c r="W106" s="102">
        <v>2</v>
      </c>
      <c r="X106" s="96">
        <v>0</v>
      </c>
      <c r="Y106" s="96">
        <v>1</v>
      </c>
      <c r="Z106" s="96"/>
      <c r="AA106">
        <f t="shared" si="0"/>
        <v>65.772499999999994</v>
      </c>
      <c r="AB106">
        <f t="shared" si="1"/>
        <v>168.79316666666668</v>
      </c>
      <c r="AC106">
        <f t="shared" si="2"/>
        <v>26</v>
      </c>
      <c r="AD106"/>
      <c r="AE106"/>
      <c r="AF106"/>
      <c r="AG106"/>
      <c r="AH106"/>
      <c r="AI106"/>
      <c r="AJ106"/>
      <c r="AK106"/>
    </row>
    <row r="107" spans="2:37" x14ac:dyDescent="0.25">
      <c r="B107" s="89">
        <v>20230709</v>
      </c>
      <c r="C107" s="90">
        <v>853</v>
      </c>
      <c r="D107" s="91">
        <v>6</v>
      </c>
      <c r="E107" s="92">
        <v>26</v>
      </c>
      <c r="F107" s="91">
        <v>2</v>
      </c>
      <c r="G107" s="89">
        <v>50</v>
      </c>
      <c r="H107" s="89">
        <v>65</v>
      </c>
      <c r="I107" s="89">
        <v>46.5</v>
      </c>
      <c r="J107" s="89">
        <v>168</v>
      </c>
      <c r="K107" s="89">
        <v>47.6</v>
      </c>
      <c r="L107" s="91"/>
      <c r="M107" s="93" t="s">
        <v>1</v>
      </c>
      <c r="N107" s="89" t="s">
        <v>129</v>
      </c>
      <c r="O107" s="89">
        <v>5</v>
      </c>
      <c r="P107" s="89">
        <v>7</v>
      </c>
      <c r="Q107" s="94">
        <v>151</v>
      </c>
      <c r="R107" s="89"/>
      <c r="S107" s="89"/>
      <c r="T107" s="89">
        <v>15</v>
      </c>
      <c r="U107" s="89">
        <v>58</v>
      </c>
      <c r="V107" s="89" t="s">
        <v>14</v>
      </c>
      <c r="W107" s="95">
        <v>2</v>
      </c>
      <c r="X107" s="89">
        <v>0</v>
      </c>
      <c r="Y107" s="89">
        <v>1</v>
      </c>
      <c r="Z107" s="89"/>
      <c r="AA107">
        <f t="shared" ref="AA107:AA170" si="3">H107+I107/60</f>
        <v>65.775000000000006</v>
      </c>
      <c r="AB107">
        <f t="shared" ref="AB107:AB170" si="4">J107+K107/60</f>
        <v>168.79333333333332</v>
      </c>
      <c r="AC107">
        <f t="shared" ref="AC107:AC170" si="5">E107</f>
        <v>26</v>
      </c>
      <c r="AD107"/>
      <c r="AE107"/>
      <c r="AF107"/>
      <c r="AG107"/>
      <c r="AH107"/>
      <c r="AI107"/>
      <c r="AJ107"/>
      <c r="AK107"/>
    </row>
    <row r="108" spans="2:37" x14ac:dyDescent="0.25">
      <c r="B108" s="105">
        <v>20230709</v>
      </c>
      <c r="C108" s="106">
        <v>853</v>
      </c>
      <c r="D108" s="107">
        <v>5</v>
      </c>
      <c r="E108" s="108">
        <v>7</v>
      </c>
      <c r="F108" s="107">
        <v>1</v>
      </c>
      <c r="G108" s="105">
        <v>50</v>
      </c>
      <c r="H108" s="105">
        <v>65</v>
      </c>
      <c r="I108" s="105">
        <v>46.5</v>
      </c>
      <c r="J108" s="105">
        <v>168</v>
      </c>
      <c r="K108" s="105">
        <v>47.6</v>
      </c>
      <c r="L108" s="107"/>
      <c r="M108" s="109" t="s">
        <v>1</v>
      </c>
      <c r="N108" s="105" t="s">
        <v>129</v>
      </c>
      <c r="O108" s="105"/>
      <c r="P108" s="105"/>
      <c r="Q108" s="110"/>
      <c r="R108" s="105"/>
      <c r="S108" s="105"/>
      <c r="T108" s="105"/>
      <c r="U108" s="105"/>
      <c r="V108" s="105"/>
      <c r="W108" s="111"/>
      <c r="X108" s="105"/>
      <c r="Y108" s="105"/>
      <c r="Z108" s="105"/>
      <c r="AA108">
        <f t="shared" si="3"/>
        <v>65.775000000000006</v>
      </c>
      <c r="AB108">
        <f t="shared" si="4"/>
        <v>168.79333333333332</v>
      </c>
      <c r="AC108">
        <f t="shared" si="5"/>
        <v>7</v>
      </c>
      <c r="AD108"/>
      <c r="AE108"/>
      <c r="AF108"/>
      <c r="AG108"/>
      <c r="AH108"/>
      <c r="AI108"/>
      <c r="AJ108"/>
      <c r="AK108"/>
    </row>
    <row r="109" spans="2:37" x14ac:dyDescent="0.25">
      <c r="B109" s="105">
        <v>20230709</v>
      </c>
      <c r="C109" s="106">
        <v>908</v>
      </c>
      <c r="D109" s="107">
        <v>5</v>
      </c>
      <c r="E109" s="108">
        <v>7</v>
      </c>
      <c r="F109" s="107">
        <v>2</v>
      </c>
      <c r="G109" s="105">
        <v>9999</v>
      </c>
      <c r="H109" s="105">
        <v>9999</v>
      </c>
      <c r="I109" s="105">
        <v>9999</v>
      </c>
      <c r="J109" s="105">
        <v>9999</v>
      </c>
      <c r="K109" s="105">
        <v>9999</v>
      </c>
      <c r="L109" s="107"/>
      <c r="M109" s="109" t="s">
        <v>1</v>
      </c>
      <c r="N109" s="105" t="s">
        <v>129</v>
      </c>
      <c r="O109" s="105"/>
      <c r="P109" s="105"/>
      <c r="Q109" s="110"/>
      <c r="R109" s="105"/>
      <c r="S109" s="105"/>
      <c r="T109" s="105"/>
      <c r="U109" s="105"/>
      <c r="V109" s="105"/>
      <c r="W109" s="111"/>
      <c r="X109" s="105"/>
      <c r="Y109" s="105"/>
      <c r="Z109" s="105"/>
      <c r="AA109">
        <f t="shared" si="3"/>
        <v>10165.65</v>
      </c>
      <c r="AB109">
        <f t="shared" si="4"/>
        <v>10165.65</v>
      </c>
      <c r="AC109">
        <f t="shared" si="5"/>
        <v>7</v>
      </c>
      <c r="AD109"/>
      <c r="AE109"/>
      <c r="AF109"/>
      <c r="AG109"/>
      <c r="AH109"/>
      <c r="AI109"/>
      <c r="AJ109"/>
      <c r="AK109"/>
    </row>
    <row r="110" spans="2:37" x14ac:dyDescent="0.25">
      <c r="B110" s="103">
        <v>20230709</v>
      </c>
      <c r="C110" s="97">
        <v>923</v>
      </c>
      <c r="D110" s="98">
        <v>1</v>
      </c>
      <c r="E110" s="99">
        <v>27</v>
      </c>
      <c r="F110" s="98">
        <v>1</v>
      </c>
      <c r="G110" s="96">
        <v>48</v>
      </c>
      <c r="H110" s="96">
        <v>65</v>
      </c>
      <c r="I110" s="96">
        <v>46.84</v>
      </c>
      <c r="J110" s="96">
        <v>168</v>
      </c>
      <c r="K110" s="96">
        <v>49.59</v>
      </c>
      <c r="L110" s="98"/>
      <c r="M110" s="104" t="s">
        <v>1</v>
      </c>
      <c r="N110" s="96" t="s">
        <v>130</v>
      </c>
      <c r="O110" s="96"/>
      <c r="P110" s="96"/>
      <c r="Q110" s="101"/>
      <c r="R110" s="96"/>
      <c r="S110" s="96"/>
      <c r="T110" s="96">
        <v>14</v>
      </c>
      <c r="U110" s="96">
        <v>54</v>
      </c>
      <c r="V110" s="96" t="s">
        <v>14</v>
      </c>
      <c r="W110" s="102">
        <v>2</v>
      </c>
      <c r="X110" s="96">
        <v>0</v>
      </c>
      <c r="Y110" s="96">
        <v>1</v>
      </c>
      <c r="Z110" s="96"/>
      <c r="AA110">
        <f t="shared" si="3"/>
        <v>65.780666666666662</v>
      </c>
      <c r="AB110">
        <f t="shared" si="4"/>
        <v>168.82650000000001</v>
      </c>
      <c r="AC110">
        <f t="shared" si="5"/>
        <v>27</v>
      </c>
      <c r="AD110"/>
      <c r="AE110"/>
      <c r="AF110"/>
      <c r="AG110"/>
      <c r="AH110"/>
      <c r="AI110"/>
      <c r="AJ110"/>
      <c r="AK110"/>
    </row>
    <row r="111" spans="2:37" x14ac:dyDescent="0.25">
      <c r="B111" s="89">
        <v>20230709</v>
      </c>
      <c r="C111" s="90">
        <v>927</v>
      </c>
      <c r="D111" s="91">
        <v>1</v>
      </c>
      <c r="E111" s="92">
        <v>27</v>
      </c>
      <c r="F111" s="91">
        <v>2</v>
      </c>
      <c r="G111" s="89">
        <v>48</v>
      </c>
      <c r="H111" s="89">
        <v>65</v>
      </c>
      <c r="I111" s="89">
        <v>46.89</v>
      </c>
      <c r="J111" s="89">
        <v>168</v>
      </c>
      <c r="K111" s="89">
        <v>49.55</v>
      </c>
      <c r="L111" s="91"/>
      <c r="M111" s="93" t="s">
        <v>1</v>
      </c>
      <c r="N111" s="89" t="s">
        <v>130</v>
      </c>
      <c r="O111" s="89">
        <v>5</v>
      </c>
      <c r="P111" s="89">
        <v>4</v>
      </c>
      <c r="Q111" s="94">
        <v>155</v>
      </c>
      <c r="R111" s="89"/>
      <c r="S111" s="89"/>
      <c r="T111" s="89">
        <v>15</v>
      </c>
      <c r="U111" s="89">
        <v>84</v>
      </c>
      <c r="V111" s="89" t="s">
        <v>14</v>
      </c>
      <c r="W111" s="95">
        <v>2</v>
      </c>
      <c r="X111" s="89">
        <v>0</v>
      </c>
      <c r="Y111" s="89">
        <v>1</v>
      </c>
      <c r="Z111" s="89"/>
      <c r="AA111">
        <f t="shared" si="3"/>
        <v>65.781499999999994</v>
      </c>
      <c r="AB111">
        <f t="shared" si="4"/>
        <v>168.82583333333332</v>
      </c>
      <c r="AC111">
        <f t="shared" si="5"/>
        <v>27</v>
      </c>
      <c r="AD111"/>
      <c r="AE111"/>
      <c r="AF111"/>
      <c r="AG111"/>
      <c r="AH111"/>
      <c r="AI111"/>
      <c r="AJ111"/>
      <c r="AK111"/>
    </row>
    <row r="112" spans="2:37" x14ac:dyDescent="0.25">
      <c r="B112" s="103">
        <v>20230709</v>
      </c>
      <c r="C112" s="97">
        <v>940</v>
      </c>
      <c r="D112" s="98">
        <v>1</v>
      </c>
      <c r="E112" s="99">
        <v>28</v>
      </c>
      <c r="F112" s="98">
        <v>1</v>
      </c>
      <c r="G112" s="96">
        <v>43.4</v>
      </c>
      <c r="H112" s="96">
        <v>65</v>
      </c>
      <c r="I112" s="96">
        <v>47.25</v>
      </c>
      <c r="J112" s="96">
        <v>168</v>
      </c>
      <c r="K112" s="96">
        <v>51.58</v>
      </c>
      <c r="L112" s="98"/>
      <c r="M112" s="104" t="s">
        <v>1</v>
      </c>
      <c r="N112" s="96" t="s">
        <v>57</v>
      </c>
      <c r="O112" s="96"/>
      <c r="P112" s="96"/>
      <c r="Q112" s="101"/>
      <c r="R112" s="96"/>
      <c r="S112" s="96"/>
      <c r="T112" s="96">
        <v>20</v>
      </c>
      <c r="U112" s="96">
        <v>66</v>
      </c>
      <c r="V112" s="96" t="s">
        <v>14</v>
      </c>
      <c r="W112" s="102">
        <v>1</v>
      </c>
      <c r="X112" s="96">
        <v>0</v>
      </c>
      <c r="Y112" s="96">
        <v>3</v>
      </c>
      <c r="Z112" s="96"/>
      <c r="AA112">
        <f t="shared" si="3"/>
        <v>65.787499999999994</v>
      </c>
      <c r="AB112">
        <f t="shared" si="4"/>
        <v>168.85966666666667</v>
      </c>
      <c r="AC112">
        <f t="shared" si="5"/>
        <v>28</v>
      </c>
      <c r="AD112"/>
      <c r="AE112"/>
      <c r="AF112"/>
      <c r="AG112"/>
      <c r="AH112"/>
      <c r="AI112"/>
      <c r="AJ112"/>
      <c r="AK112"/>
    </row>
    <row r="113" spans="2:37" x14ac:dyDescent="0.25">
      <c r="B113" s="89">
        <v>20230709</v>
      </c>
      <c r="C113" s="90">
        <v>944</v>
      </c>
      <c r="D113" s="91">
        <v>1</v>
      </c>
      <c r="E113" s="92">
        <v>28</v>
      </c>
      <c r="F113" s="91">
        <v>2</v>
      </c>
      <c r="G113" s="89">
        <v>43</v>
      </c>
      <c r="H113" s="89">
        <v>65</v>
      </c>
      <c r="I113" s="89">
        <v>47.23</v>
      </c>
      <c r="J113" s="89">
        <v>168</v>
      </c>
      <c r="K113" s="89">
        <v>51.64</v>
      </c>
      <c r="L113" s="91"/>
      <c r="M113" s="93" t="s">
        <v>1</v>
      </c>
      <c r="N113" s="89" t="s">
        <v>57</v>
      </c>
      <c r="O113" s="89">
        <v>5</v>
      </c>
      <c r="P113" s="89">
        <v>4</v>
      </c>
      <c r="Q113" s="94">
        <v>159</v>
      </c>
      <c r="R113" s="89"/>
      <c r="S113" s="89"/>
      <c r="T113" s="89"/>
      <c r="U113" s="89"/>
      <c r="V113" s="89" t="s">
        <v>14</v>
      </c>
      <c r="W113" s="95"/>
      <c r="X113" s="89"/>
      <c r="Y113" s="89"/>
      <c r="Z113" s="89"/>
      <c r="AA113">
        <f t="shared" si="3"/>
        <v>65.787166666666664</v>
      </c>
      <c r="AB113">
        <f t="shared" si="4"/>
        <v>168.86066666666667</v>
      </c>
      <c r="AC113">
        <f t="shared" si="5"/>
        <v>28</v>
      </c>
      <c r="AD113"/>
      <c r="AE113"/>
      <c r="AF113"/>
      <c r="AG113"/>
      <c r="AH113"/>
      <c r="AI113"/>
      <c r="AJ113"/>
      <c r="AK113"/>
    </row>
    <row r="114" spans="2:37" x14ac:dyDescent="0.25">
      <c r="B114" s="103">
        <v>20230709</v>
      </c>
      <c r="C114" s="97">
        <v>1000</v>
      </c>
      <c r="D114" s="98">
        <v>6</v>
      </c>
      <c r="E114" s="99">
        <v>29</v>
      </c>
      <c r="F114" s="98">
        <v>1</v>
      </c>
      <c r="G114" s="96">
        <v>45</v>
      </c>
      <c r="H114" s="96">
        <v>65</v>
      </c>
      <c r="I114" s="96">
        <v>47.8</v>
      </c>
      <c r="J114" s="96">
        <v>168</v>
      </c>
      <c r="K114" s="96">
        <v>53.84</v>
      </c>
      <c r="L114" s="98"/>
      <c r="M114" s="104" t="s">
        <v>1</v>
      </c>
      <c r="N114" s="96" t="s">
        <v>58</v>
      </c>
      <c r="O114" s="96"/>
      <c r="P114" s="96"/>
      <c r="Q114" s="101"/>
      <c r="R114" s="96"/>
      <c r="S114" s="96"/>
      <c r="T114" s="96">
        <v>13</v>
      </c>
      <c r="U114" s="96">
        <v>47</v>
      </c>
      <c r="V114" s="96" t="s">
        <v>14</v>
      </c>
      <c r="W114" s="102">
        <v>2</v>
      </c>
      <c r="X114" s="96">
        <v>0</v>
      </c>
      <c r="Y114" s="96">
        <v>3</v>
      </c>
      <c r="Z114" s="96"/>
      <c r="AA114">
        <f t="shared" si="3"/>
        <v>65.796666666666667</v>
      </c>
      <c r="AB114">
        <f t="shared" si="4"/>
        <v>168.89733333333334</v>
      </c>
      <c r="AC114">
        <f t="shared" si="5"/>
        <v>29</v>
      </c>
      <c r="AD114"/>
      <c r="AE114"/>
      <c r="AF114"/>
      <c r="AG114"/>
      <c r="AH114"/>
      <c r="AI114"/>
      <c r="AJ114"/>
      <c r="AK114"/>
    </row>
    <row r="115" spans="2:37" x14ac:dyDescent="0.25">
      <c r="B115" s="89">
        <v>20230709</v>
      </c>
      <c r="C115" s="90">
        <v>1007</v>
      </c>
      <c r="D115" s="91">
        <v>6</v>
      </c>
      <c r="E115" s="92">
        <v>29</v>
      </c>
      <c r="F115" s="91">
        <v>2</v>
      </c>
      <c r="G115" s="89">
        <v>45</v>
      </c>
      <c r="H115" s="89">
        <v>65</v>
      </c>
      <c r="I115" s="89">
        <v>47.75</v>
      </c>
      <c r="J115" s="89">
        <v>168</v>
      </c>
      <c r="K115" s="89">
        <v>53.95</v>
      </c>
      <c r="L115" s="91"/>
      <c r="M115" s="93" t="s">
        <v>1</v>
      </c>
      <c r="N115" s="89" t="s">
        <v>58</v>
      </c>
      <c r="O115" s="89">
        <v>5</v>
      </c>
      <c r="P115" s="89">
        <v>7</v>
      </c>
      <c r="Q115" s="94">
        <v>166</v>
      </c>
      <c r="R115" s="89"/>
      <c r="S115" s="89"/>
      <c r="T115" s="89"/>
      <c r="U115" s="89"/>
      <c r="V115" s="89" t="s">
        <v>14</v>
      </c>
      <c r="W115" s="95"/>
      <c r="X115" s="89"/>
      <c r="Y115" s="89"/>
      <c r="Z115" s="89"/>
      <c r="AA115">
        <f t="shared" si="3"/>
        <v>65.795833333333334</v>
      </c>
      <c r="AB115">
        <f t="shared" si="4"/>
        <v>168.89916666666667</v>
      </c>
      <c r="AC115">
        <f t="shared" si="5"/>
        <v>29</v>
      </c>
      <c r="AD115"/>
      <c r="AE115"/>
      <c r="AF115"/>
      <c r="AG115"/>
      <c r="AH115"/>
      <c r="AI115"/>
      <c r="AJ115"/>
      <c r="AK115"/>
    </row>
    <row r="116" spans="2:37" x14ac:dyDescent="0.25">
      <c r="B116" s="105">
        <v>20230709</v>
      </c>
      <c r="C116" s="106">
        <v>1007</v>
      </c>
      <c r="D116" s="107">
        <v>5</v>
      </c>
      <c r="E116" s="108">
        <v>8</v>
      </c>
      <c r="F116" s="107">
        <v>1</v>
      </c>
      <c r="G116" s="105">
        <v>45</v>
      </c>
      <c r="H116" s="105">
        <v>65</v>
      </c>
      <c r="I116" s="105">
        <v>47.75</v>
      </c>
      <c r="J116" s="105">
        <v>168</v>
      </c>
      <c r="K116" s="105">
        <v>53.95</v>
      </c>
      <c r="L116" s="107"/>
      <c r="M116" s="109" t="s">
        <v>1</v>
      </c>
      <c r="N116" s="105" t="s">
        <v>58</v>
      </c>
      <c r="O116" s="105"/>
      <c r="P116" s="105"/>
      <c r="Q116" s="110"/>
      <c r="R116" s="105"/>
      <c r="S116" s="105"/>
      <c r="T116" s="105"/>
      <c r="U116" s="105"/>
      <c r="V116" s="105"/>
      <c r="W116" s="111"/>
      <c r="X116" s="105"/>
      <c r="Y116" s="105"/>
      <c r="Z116" s="105"/>
      <c r="AA116">
        <f t="shared" si="3"/>
        <v>65.795833333333334</v>
      </c>
      <c r="AB116">
        <f t="shared" si="4"/>
        <v>168.89916666666667</v>
      </c>
      <c r="AC116">
        <f t="shared" si="5"/>
        <v>8</v>
      </c>
      <c r="AD116"/>
      <c r="AE116"/>
      <c r="AF116"/>
      <c r="AG116"/>
      <c r="AH116"/>
      <c r="AI116"/>
      <c r="AJ116"/>
      <c r="AK116"/>
    </row>
    <row r="117" spans="2:37" x14ac:dyDescent="0.25">
      <c r="B117" s="105">
        <v>20230709</v>
      </c>
      <c r="C117" s="106">
        <v>9999</v>
      </c>
      <c r="D117" s="107">
        <v>5</v>
      </c>
      <c r="E117" s="108">
        <v>8</v>
      </c>
      <c r="F117" s="107">
        <v>2</v>
      </c>
      <c r="G117" s="105">
        <v>9999</v>
      </c>
      <c r="H117" s="105">
        <v>9999</v>
      </c>
      <c r="I117" s="105">
        <v>9999</v>
      </c>
      <c r="J117" s="105">
        <v>9999</v>
      </c>
      <c r="K117" s="105">
        <v>9999</v>
      </c>
      <c r="L117" s="107"/>
      <c r="M117" s="109" t="s">
        <v>1</v>
      </c>
      <c r="N117" s="105" t="s">
        <v>58</v>
      </c>
      <c r="O117" s="105"/>
      <c r="P117" s="105"/>
      <c r="Q117" s="110"/>
      <c r="R117" s="105"/>
      <c r="S117" s="105"/>
      <c r="T117" s="105"/>
      <c r="U117" s="105"/>
      <c r="V117" s="105"/>
      <c r="W117" s="111"/>
      <c r="X117" s="105"/>
      <c r="Y117" s="105"/>
      <c r="Z117" s="105"/>
      <c r="AA117">
        <f t="shared" si="3"/>
        <v>10165.65</v>
      </c>
      <c r="AB117">
        <f t="shared" si="4"/>
        <v>10165.65</v>
      </c>
      <c r="AC117">
        <f t="shared" si="5"/>
        <v>8</v>
      </c>
      <c r="AD117"/>
      <c r="AE117"/>
      <c r="AF117"/>
      <c r="AG117"/>
      <c r="AH117"/>
      <c r="AI117"/>
      <c r="AJ117"/>
      <c r="AK117"/>
    </row>
    <row r="118" spans="2:37" x14ac:dyDescent="0.25">
      <c r="B118" s="103">
        <v>20230709</v>
      </c>
      <c r="C118" s="97">
        <v>1034</v>
      </c>
      <c r="D118" s="98">
        <v>1</v>
      </c>
      <c r="E118" s="99">
        <v>30</v>
      </c>
      <c r="F118" s="98">
        <v>1</v>
      </c>
      <c r="G118" s="96">
        <v>45</v>
      </c>
      <c r="H118" s="96">
        <v>65</v>
      </c>
      <c r="I118" s="96">
        <v>48.3</v>
      </c>
      <c r="J118" s="96">
        <v>168</v>
      </c>
      <c r="K118" s="96">
        <v>55.75</v>
      </c>
      <c r="L118" s="98"/>
      <c r="M118" s="100" t="s">
        <v>1</v>
      </c>
      <c r="N118" s="96" t="s">
        <v>67</v>
      </c>
      <c r="O118" s="96"/>
      <c r="P118" s="96"/>
      <c r="Q118" s="101"/>
      <c r="R118" s="96"/>
      <c r="S118" s="96"/>
      <c r="T118" s="96">
        <v>11</v>
      </c>
      <c r="U118" s="96">
        <v>55</v>
      </c>
      <c r="V118" s="96" t="s">
        <v>14</v>
      </c>
      <c r="W118" s="102">
        <v>2</v>
      </c>
      <c r="X118" s="96">
        <v>0</v>
      </c>
      <c r="Y118" s="96">
        <v>2</v>
      </c>
      <c r="Z118" s="96"/>
      <c r="AA118">
        <f t="shared" si="3"/>
        <v>65.805000000000007</v>
      </c>
      <c r="AB118">
        <f t="shared" si="4"/>
        <v>168.92916666666667</v>
      </c>
      <c r="AC118">
        <f t="shared" si="5"/>
        <v>30</v>
      </c>
      <c r="AD118"/>
      <c r="AE118"/>
      <c r="AF118"/>
      <c r="AG118"/>
      <c r="AH118"/>
      <c r="AI118"/>
      <c r="AJ118"/>
      <c r="AK118"/>
    </row>
    <row r="119" spans="2:37" x14ac:dyDescent="0.25">
      <c r="B119" s="112">
        <v>20230709</v>
      </c>
      <c r="C119" s="113">
        <v>1038</v>
      </c>
      <c r="D119" s="114">
        <v>1</v>
      </c>
      <c r="E119" s="115">
        <v>30</v>
      </c>
      <c r="F119" s="114">
        <v>2</v>
      </c>
      <c r="G119" s="112">
        <v>45</v>
      </c>
      <c r="H119" s="112">
        <v>65</v>
      </c>
      <c r="I119" s="112">
        <v>48.33</v>
      </c>
      <c r="J119" s="112">
        <v>168</v>
      </c>
      <c r="K119" s="112">
        <v>55.59</v>
      </c>
      <c r="L119" s="114"/>
      <c r="M119" s="116" t="s">
        <v>1</v>
      </c>
      <c r="N119" s="112" t="s">
        <v>67</v>
      </c>
      <c r="O119" s="112">
        <v>5</v>
      </c>
      <c r="P119" s="112">
        <v>4</v>
      </c>
      <c r="Q119" s="117">
        <v>170</v>
      </c>
      <c r="R119" s="112"/>
      <c r="S119" s="112"/>
      <c r="T119" s="112">
        <v>11</v>
      </c>
      <c r="U119" s="112">
        <v>55</v>
      </c>
      <c r="V119" s="112" t="s">
        <v>14</v>
      </c>
      <c r="W119" s="118">
        <v>2</v>
      </c>
      <c r="X119" s="112">
        <v>0</v>
      </c>
      <c r="Y119" s="112">
        <v>2</v>
      </c>
      <c r="Z119" s="112" t="s">
        <v>131</v>
      </c>
      <c r="AA119">
        <f t="shared" si="3"/>
        <v>65.805499999999995</v>
      </c>
      <c r="AB119">
        <f t="shared" si="4"/>
        <v>168.9265</v>
      </c>
      <c r="AC119">
        <f t="shared" si="5"/>
        <v>30</v>
      </c>
      <c r="AD119"/>
      <c r="AE119"/>
      <c r="AF119"/>
      <c r="AG119"/>
      <c r="AH119"/>
      <c r="AI119"/>
      <c r="AJ119"/>
      <c r="AK119"/>
    </row>
    <row r="120" spans="2:37" x14ac:dyDescent="0.25">
      <c r="B120" s="81">
        <v>20230709</v>
      </c>
      <c r="C120" s="82">
        <v>1745</v>
      </c>
      <c r="D120" s="83">
        <v>1</v>
      </c>
      <c r="E120" s="84">
        <v>31</v>
      </c>
      <c r="F120" s="83">
        <v>1</v>
      </c>
      <c r="G120" s="85">
        <v>22.1</v>
      </c>
      <c r="H120" s="85">
        <v>66</v>
      </c>
      <c r="I120" s="85">
        <v>30.472000000000001</v>
      </c>
      <c r="J120" s="85">
        <v>167</v>
      </c>
      <c r="K120" s="85">
        <v>51.08</v>
      </c>
      <c r="L120" s="83"/>
      <c r="M120" s="86" t="s">
        <v>1</v>
      </c>
      <c r="N120" s="85" t="s">
        <v>133</v>
      </c>
      <c r="O120" s="85"/>
      <c r="P120" s="85"/>
      <c r="Q120" s="87"/>
      <c r="R120" s="85"/>
      <c r="S120" s="85"/>
      <c r="T120" s="85">
        <v>14.8</v>
      </c>
      <c r="U120" s="85">
        <v>42.5</v>
      </c>
      <c r="V120" s="85" t="s">
        <v>55</v>
      </c>
      <c r="W120" s="88">
        <v>1</v>
      </c>
      <c r="X120" s="85">
        <v>0</v>
      </c>
      <c r="Y120" s="85">
        <v>3</v>
      </c>
      <c r="Z120" s="85" t="s">
        <v>132</v>
      </c>
      <c r="AA120">
        <f t="shared" si="3"/>
        <v>66.507866666666672</v>
      </c>
      <c r="AB120">
        <f t="shared" si="4"/>
        <v>167.85133333333334</v>
      </c>
      <c r="AC120">
        <f t="shared" si="5"/>
        <v>31</v>
      </c>
      <c r="AD120"/>
      <c r="AE120"/>
      <c r="AF120"/>
      <c r="AG120"/>
      <c r="AH120"/>
      <c r="AI120"/>
      <c r="AJ120"/>
      <c r="AK120"/>
    </row>
    <row r="121" spans="2:37" x14ac:dyDescent="0.25">
      <c r="B121" s="89">
        <v>20230709</v>
      </c>
      <c r="C121" s="90">
        <v>1748</v>
      </c>
      <c r="D121" s="91">
        <v>1</v>
      </c>
      <c r="E121" s="92">
        <v>31</v>
      </c>
      <c r="F121" s="91">
        <v>2</v>
      </c>
      <c r="G121" s="89">
        <v>22.1</v>
      </c>
      <c r="H121" s="89">
        <v>66</v>
      </c>
      <c r="I121" s="89">
        <v>30.486999999999998</v>
      </c>
      <c r="J121" s="89">
        <v>167</v>
      </c>
      <c r="K121" s="89">
        <v>51.133000000000003</v>
      </c>
      <c r="L121" s="91"/>
      <c r="M121" s="93" t="s">
        <v>1</v>
      </c>
      <c r="N121" s="89" t="s">
        <v>133</v>
      </c>
      <c r="O121" s="89">
        <v>5</v>
      </c>
      <c r="P121" s="89">
        <v>3</v>
      </c>
      <c r="Q121" s="94">
        <v>173</v>
      </c>
      <c r="R121" s="89"/>
      <c r="S121" s="89"/>
      <c r="T121" s="89">
        <v>13.1</v>
      </c>
      <c r="U121" s="89">
        <v>39.1</v>
      </c>
      <c r="V121" s="89" t="s">
        <v>55</v>
      </c>
      <c r="W121" s="95">
        <v>1</v>
      </c>
      <c r="X121" s="89">
        <v>0</v>
      </c>
      <c r="Y121" s="89">
        <v>3</v>
      </c>
      <c r="Z121" s="89"/>
      <c r="AA121">
        <f t="shared" si="3"/>
        <v>66.508116666666666</v>
      </c>
      <c r="AB121">
        <f t="shared" si="4"/>
        <v>167.85221666666666</v>
      </c>
      <c r="AC121">
        <f t="shared" si="5"/>
        <v>31</v>
      </c>
      <c r="AD121"/>
      <c r="AE121"/>
      <c r="AF121"/>
      <c r="AG121"/>
      <c r="AH121"/>
      <c r="AI121"/>
      <c r="AJ121"/>
      <c r="AK121"/>
    </row>
    <row r="122" spans="2:37" x14ac:dyDescent="0.25">
      <c r="B122" s="96">
        <v>20230709</v>
      </c>
      <c r="C122" s="97">
        <v>1758</v>
      </c>
      <c r="D122" s="98">
        <v>1</v>
      </c>
      <c r="E122" s="99">
        <v>32</v>
      </c>
      <c r="F122" s="98">
        <v>1</v>
      </c>
      <c r="G122" s="96">
        <v>21.8</v>
      </c>
      <c r="H122" s="96">
        <v>66</v>
      </c>
      <c r="I122" s="96">
        <v>30.106000000000002</v>
      </c>
      <c r="J122" s="96">
        <v>167</v>
      </c>
      <c r="K122" s="96">
        <v>53.219000000000001</v>
      </c>
      <c r="L122" s="98"/>
      <c r="M122" s="100" t="s">
        <v>1</v>
      </c>
      <c r="N122" s="96" t="s">
        <v>134</v>
      </c>
      <c r="O122" s="96"/>
      <c r="P122" s="96"/>
      <c r="Q122" s="101"/>
      <c r="R122" s="96"/>
      <c r="S122" s="96"/>
      <c r="T122" s="96">
        <v>14.7</v>
      </c>
      <c r="U122" s="96">
        <v>31.9</v>
      </c>
      <c r="V122" s="96" t="s">
        <v>55</v>
      </c>
      <c r="W122" s="102">
        <v>1</v>
      </c>
      <c r="X122" s="96">
        <v>0</v>
      </c>
      <c r="Y122" s="96">
        <v>3</v>
      </c>
      <c r="Z122" s="96"/>
      <c r="AA122">
        <f t="shared" si="3"/>
        <v>66.501766666666668</v>
      </c>
      <c r="AB122">
        <f t="shared" si="4"/>
        <v>167.88698333333335</v>
      </c>
      <c r="AC122">
        <f t="shared" si="5"/>
        <v>32</v>
      </c>
      <c r="AD122"/>
      <c r="AE122"/>
      <c r="AF122"/>
      <c r="AG122"/>
      <c r="AH122"/>
      <c r="AI122"/>
      <c r="AJ122"/>
      <c r="AK122"/>
    </row>
    <row r="123" spans="2:37" x14ac:dyDescent="0.25">
      <c r="B123" s="89">
        <v>20230709</v>
      </c>
      <c r="C123" s="90">
        <v>1801</v>
      </c>
      <c r="D123" s="91">
        <v>1</v>
      </c>
      <c r="E123" s="92">
        <v>32</v>
      </c>
      <c r="F123" s="91">
        <v>2</v>
      </c>
      <c r="G123" s="89">
        <v>21.9</v>
      </c>
      <c r="H123" s="89">
        <v>66</v>
      </c>
      <c r="I123" s="89">
        <v>30.123999999999999</v>
      </c>
      <c r="J123" s="89">
        <v>167</v>
      </c>
      <c r="K123" s="89">
        <v>53.301000000000002</v>
      </c>
      <c r="L123" s="91"/>
      <c r="M123" s="93" t="s">
        <v>1</v>
      </c>
      <c r="N123" s="89" t="s">
        <v>134</v>
      </c>
      <c r="O123" s="89">
        <v>5</v>
      </c>
      <c r="P123" s="89">
        <v>3</v>
      </c>
      <c r="Q123" s="94">
        <v>176</v>
      </c>
      <c r="R123" s="89"/>
      <c r="S123" s="89"/>
      <c r="T123" s="89">
        <v>16.100000000000001</v>
      </c>
      <c r="U123" s="89">
        <v>55.6</v>
      </c>
      <c r="V123" s="89" t="s">
        <v>55</v>
      </c>
      <c r="W123" s="95">
        <v>1</v>
      </c>
      <c r="X123" s="89">
        <v>0</v>
      </c>
      <c r="Y123" s="89">
        <v>3</v>
      </c>
      <c r="Z123" s="89"/>
      <c r="AA123">
        <f t="shared" si="3"/>
        <v>66.502066666666664</v>
      </c>
      <c r="AB123">
        <f t="shared" si="4"/>
        <v>167.88835</v>
      </c>
      <c r="AC123">
        <f t="shared" si="5"/>
        <v>32</v>
      </c>
      <c r="AD123"/>
      <c r="AE123"/>
      <c r="AF123"/>
      <c r="AG123"/>
      <c r="AH123"/>
      <c r="AI123"/>
      <c r="AJ123"/>
      <c r="AK123"/>
    </row>
    <row r="124" spans="2:37" x14ac:dyDescent="0.25">
      <c r="B124" s="103">
        <v>20230709</v>
      </c>
      <c r="C124" s="97">
        <v>1810</v>
      </c>
      <c r="D124" s="98">
        <v>1</v>
      </c>
      <c r="E124" s="99">
        <v>33</v>
      </c>
      <c r="F124" s="98">
        <v>1</v>
      </c>
      <c r="G124" s="96">
        <v>21.5</v>
      </c>
      <c r="H124" s="96">
        <v>66</v>
      </c>
      <c r="I124" s="96">
        <v>29.774999999999999</v>
      </c>
      <c r="J124" s="96">
        <v>167</v>
      </c>
      <c r="K124" s="96">
        <v>55.417000000000002</v>
      </c>
      <c r="L124" s="98"/>
      <c r="M124" s="104" t="s">
        <v>1</v>
      </c>
      <c r="N124" s="96" t="s">
        <v>135</v>
      </c>
      <c r="O124" s="96"/>
      <c r="P124" s="96"/>
      <c r="Q124" s="101"/>
      <c r="R124" s="96"/>
      <c r="S124" s="96"/>
      <c r="T124" s="96">
        <v>13.6</v>
      </c>
      <c r="U124" s="96">
        <v>33.299999999999997</v>
      </c>
      <c r="V124" s="96" t="s">
        <v>55</v>
      </c>
      <c r="W124" s="102">
        <v>1</v>
      </c>
      <c r="X124" s="96">
        <v>0</v>
      </c>
      <c r="Y124" s="96">
        <v>3</v>
      </c>
      <c r="Z124" s="96"/>
      <c r="AA124">
        <f t="shared" si="3"/>
        <v>66.496250000000003</v>
      </c>
      <c r="AB124">
        <f t="shared" si="4"/>
        <v>167.92361666666667</v>
      </c>
      <c r="AC124">
        <f t="shared" si="5"/>
        <v>33</v>
      </c>
      <c r="AD124"/>
      <c r="AE124"/>
      <c r="AF124"/>
      <c r="AG124"/>
      <c r="AH124"/>
      <c r="AI124"/>
      <c r="AJ124"/>
      <c r="AK124"/>
    </row>
    <row r="125" spans="2:37" x14ac:dyDescent="0.25">
      <c r="B125" s="89">
        <v>20230709</v>
      </c>
      <c r="C125" s="90">
        <v>1813</v>
      </c>
      <c r="D125" s="91">
        <v>1</v>
      </c>
      <c r="E125" s="92">
        <v>33</v>
      </c>
      <c r="F125" s="91">
        <v>2</v>
      </c>
      <c r="G125" s="89">
        <v>21.6</v>
      </c>
      <c r="H125" s="89">
        <v>66</v>
      </c>
      <c r="I125" s="89">
        <v>29.803000000000001</v>
      </c>
      <c r="J125" s="89">
        <v>167</v>
      </c>
      <c r="K125" s="89">
        <v>55.55</v>
      </c>
      <c r="L125" s="91"/>
      <c r="M125" s="93" t="s">
        <v>1</v>
      </c>
      <c r="N125" s="89" t="s">
        <v>135</v>
      </c>
      <c r="O125" s="89">
        <v>5</v>
      </c>
      <c r="P125" s="89">
        <v>3</v>
      </c>
      <c r="Q125" s="94">
        <v>179</v>
      </c>
      <c r="R125" s="89"/>
      <c r="S125" s="89"/>
      <c r="T125" s="89">
        <v>13.5</v>
      </c>
      <c r="U125" s="89">
        <v>55.1</v>
      </c>
      <c r="V125" s="89" t="s">
        <v>55</v>
      </c>
      <c r="W125" s="95">
        <v>1</v>
      </c>
      <c r="X125" s="89">
        <v>0</v>
      </c>
      <c r="Y125" s="89">
        <v>3</v>
      </c>
      <c r="Z125" s="89"/>
      <c r="AA125">
        <f t="shared" si="3"/>
        <v>66.496716666666671</v>
      </c>
      <c r="AB125">
        <f t="shared" si="4"/>
        <v>167.92583333333334</v>
      </c>
      <c r="AC125">
        <f t="shared" si="5"/>
        <v>33</v>
      </c>
      <c r="AD125"/>
      <c r="AE125"/>
      <c r="AF125"/>
      <c r="AG125"/>
      <c r="AH125"/>
      <c r="AI125"/>
      <c r="AJ125"/>
      <c r="AK125"/>
    </row>
    <row r="126" spans="2:37" x14ac:dyDescent="0.25">
      <c r="B126" s="96">
        <v>20230709</v>
      </c>
      <c r="C126" s="97">
        <v>1822</v>
      </c>
      <c r="D126" s="98">
        <v>1</v>
      </c>
      <c r="E126" s="99">
        <v>34</v>
      </c>
      <c r="F126" s="98">
        <v>1</v>
      </c>
      <c r="G126" s="96">
        <v>21.5</v>
      </c>
      <c r="H126" s="96">
        <v>66</v>
      </c>
      <c r="I126" s="96">
        <v>29.443999999999999</v>
      </c>
      <c r="J126" s="96">
        <v>167</v>
      </c>
      <c r="K126" s="96">
        <v>57.6</v>
      </c>
      <c r="L126" s="98"/>
      <c r="M126" s="104" t="s">
        <v>1</v>
      </c>
      <c r="N126" s="96" t="s">
        <v>136</v>
      </c>
      <c r="O126" s="96"/>
      <c r="P126" s="96"/>
      <c r="Q126" s="101"/>
      <c r="R126" s="96"/>
      <c r="S126" s="96"/>
      <c r="T126" s="96">
        <v>11.7</v>
      </c>
      <c r="U126" s="96">
        <v>58.6</v>
      </c>
      <c r="V126" s="96" t="s">
        <v>55</v>
      </c>
      <c r="W126" s="102">
        <v>1</v>
      </c>
      <c r="X126" s="96">
        <v>0</v>
      </c>
      <c r="Y126" s="96">
        <v>4</v>
      </c>
      <c r="Z126" s="96"/>
      <c r="AA126">
        <f t="shared" si="3"/>
        <v>66.490733333333338</v>
      </c>
      <c r="AB126">
        <f t="shared" si="4"/>
        <v>167.96</v>
      </c>
      <c r="AC126">
        <f t="shared" si="5"/>
        <v>34</v>
      </c>
      <c r="AD126"/>
      <c r="AE126"/>
      <c r="AF126"/>
      <c r="AG126"/>
      <c r="AH126"/>
      <c r="AI126"/>
      <c r="AJ126"/>
      <c r="AK126"/>
    </row>
    <row r="127" spans="2:37" x14ac:dyDescent="0.25">
      <c r="B127" s="89">
        <v>20230709</v>
      </c>
      <c r="C127" s="90">
        <v>1825</v>
      </c>
      <c r="D127" s="91">
        <v>1</v>
      </c>
      <c r="E127" s="92">
        <v>34</v>
      </c>
      <c r="F127" s="91">
        <v>2</v>
      </c>
      <c r="G127" s="89">
        <v>21.5</v>
      </c>
      <c r="H127" s="89">
        <v>66</v>
      </c>
      <c r="I127" s="89">
        <v>29.468</v>
      </c>
      <c r="J127" s="89">
        <v>167</v>
      </c>
      <c r="K127" s="89">
        <v>57.643999999999998</v>
      </c>
      <c r="L127" s="91"/>
      <c r="M127" s="93" t="s">
        <v>1</v>
      </c>
      <c r="N127" s="89" t="s">
        <v>136</v>
      </c>
      <c r="O127" s="89">
        <v>5</v>
      </c>
      <c r="P127" s="89">
        <v>3</v>
      </c>
      <c r="Q127" s="94">
        <v>182</v>
      </c>
      <c r="R127" s="89"/>
      <c r="S127" s="89"/>
      <c r="T127" s="89">
        <v>14.4</v>
      </c>
      <c r="U127" s="89">
        <v>13.9</v>
      </c>
      <c r="V127" s="89" t="s">
        <v>55</v>
      </c>
      <c r="W127" s="95">
        <v>1</v>
      </c>
      <c r="X127" s="89">
        <v>0</v>
      </c>
      <c r="Y127" s="89">
        <v>4</v>
      </c>
      <c r="Z127" s="89"/>
      <c r="AA127">
        <f t="shared" si="3"/>
        <v>66.491133333333337</v>
      </c>
      <c r="AB127">
        <f t="shared" si="4"/>
        <v>167.96073333333334</v>
      </c>
      <c r="AC127">
        <f t="shared" si="5"/>
        <v>34</v>
      </c>
      <c r="AD127"/>
      <c r="AE127"/>
      <c r="AF127"/>
      <c r="AG127"/>
      <c r="AH127"/>
      <c r="AI127"/>
      <c r="AJ127"/>
      <c r="AK127"/>
    </row>
    <row r="128" spans="2:37" x14ac:dyDescent="0.25">
      <c r="B128" s="103">
        <v>20230709</v>
      </c>
      <c r="C128" s="97">
        <v>1833</v>
      </c>
      <c r="D128" s="98">
        <v>1</v>
      </c>
      <c r="E128" s="99">
        <v>35</v>
      </c>
      <c r="F128" s="98">
        <v>1</v>
      </c>
      <c r="G128" s="96">
        <v>21.7</v>
      </c>
      <c r="H128" s="96">
        <v>66</v>
      </c>
      <c r="I128" s="96">
        <v>29.111999999999998</v>
      </c>
      <c r="J128" s="96">
        <v>167</v>
      </c>
      <c r="K128" s="96">
        <v>59.741999999999997</v>
      </c>
      <c r="L128" s="98"/>
      <c r="M128" s="104" t="s">
        <v>1</v>
      </c>
      <c r="N128" s="96" t="s">
        <v>137</v>
      </c>
      <c r="O128" s="96"/>
      <c r="P128" s="96"/>
      <c r="Q128" s="101"/>
      <c r="R128" s="96"/>
      <c r="S128" s="96"/>
      <c r="T128" s="96">
        <v>12.3</v>
      </c>
      <c r="U128" s="96">
        <v>50.3</v>
      </c>
      <c r="V128" s="96" t="s">
        <v>55</v>
      </c>
      <c r="W128" s="102">
        <v>1</v>
      </c>
      <c r="X128" s="96">
        <v>0</v>
      </c>
      <c r="Y128" s="96">
        <v>4</v>
      </c>
      <c r="Z128" s="96"/>
      <c r="AA128">
        <f t="shared" si="3"/>
        <v>66.485200000000006</v>
      </c>
      <c r="AB128">
        <f t="shared" si="4"/>
        <v>167.9957</v>
      </c>
      <c r="AC128">
        <f t="shared" si="5"/>
        <v>35</v>
      </c>
      <c r="AD128"/>
      <c r="AE128"/>
      <c r="AF128"/>
      <c r="AG128"/>
      <c r="AH128"/>
      <c r="AI128"/>
      <c r="AJ128"/>
      <c r="AK128"/>
    </row>
    <row r="129" spans="2:37" x14ac:dyDescent="0.25">
      <c r="B129" s="89">
        <v>20230709</v>
      </c>
      <c r="C129" s="90">
        <v>1836</v>
      </c>
      <c r="D129" s="91">
        <v>1</v>
      </c>
      <c r="E129" s="92">
        <v>35</v>
      </c>
      <c r="F129" s="91">
        <v>2</v>
      </c>
      <c r="G129" s="89">
        <v>21.7</v>
      </c>
      <c r="H129" s="89">
        <v>66</v>
      </c>
      <c r="I129" s="89">
        <v>29.152000000000001</v>
      </c>
      <c r="J129" s="89">
        <v>167</v>
      </c>
      <c r="K129" s="89">
        <v>59.786999999999999</v>
      </c>
      <c r="L129" s="91"/>
      <c r="M129" s="93" t="s">
        <v>1</v>
      </c>
      <c r="N129" s="89" t="s">
        <v>137</v>
      </c>
      <c r="O129" s="89">
        <v>5</v>
      </c>
      <c r="P129" s="89">
        <v>3</v>
      </c>
      <c r="Q129" s="94">
        <v>185</v>
      </c>
      <c r="R129" s="89"/>
      <c r="S129" s="89"/>
      <c r="T129" s="89">
        <v>13.5</v>
      </c>
      <c r="U129" s="89">
        <v>56.4</v>
      </c>
      <c r="V129" s="89" t="s">
        <v>55</v>
      </c>
      <c r="W129" s="95">
        <v>1</v>
      </c>
      <c r="X129" s="89">
        <v>0</v>
      </c>
      <c r="Y129" s="89">
        <v>4</v>
      </c>
      <c r="Z129" s="89"/>
      <c r="AA129">
        <f t="shared" si="3"/>
        <v>66.485866666666666</v>
      </c>
      <c r="AB129">
        <f t="shared" si="4"/>
        <v>167.99645000000001</v>
      </c>
      <c r="AC129">
        <f t="shared" si="5"/>
        <v>35</v>
      </c>
      <c r="AD129"/>
      <c r="AE129"/>
      <c r="AF129"/>
      <c r="AG129"/>
      <c r="AH129"/>
      <c r="AI129"/>
      <c r="AJ129"/>
      <c r="AK129"/>
    </row>
    <row r="130" spans="2:37" x14ac:dyDescent="0.25">
      <c r="B130" s="96">
        <v>20230709</v>
      </c>
      <c r="C130" s="97">
        <v>1845</v>
      </c>
      <c r="D130" s="98">
        <v>6</v>
      </c>
      <c r="E130" s="99">
        <v>36</v>
      </c>
      <c r="F130" s="98">
        <v>1</v>
      </c>
      <c r="G130" s="96">
        <v>22.5</v>
      </c>
      <c r="H130" s="96">
        <v>66</v>
      </c>
      <c r="I130" s="96">
        <v>28.78</v>
      </c>
      <c r="J130" s="96">
        <v>168</v>
      </c>
      <c r="K130" s="96">
        <v>1.9139999999999999</v>
      </c>
      <c r="L130" s="98"/>
      <c r="M130" s="104" t="s">
        <v>1</v>
      </c>
      <c r="N130" s="96" t="s">
        <v>138</v>
      </c>
      <c r="O130" s="96"/>
      <c r="P130" s="96"/>
      <c r="Q130" s="101"/>
      <c r="R130" s="96"/>
      <c r="S130" s="96"/>
      <c r="T130" s="96">
        <v>9.3000000000000007</v>
      </c>
      <c r="U130" s="96">
        <v>56.4</v>
      </c>
      <c r="V130" s="96" t="s">
        <v>55</v>
      </c>
      <c r="W130" s="102">
        <v>1</v>
      </c>
      <c r="X130" s="96">
        <v>0</v>
      </c>
      <c r="Y130" s="96">
        <v>4</v>
      </c>
      <c r="Z130" s="96"/>
      <c r="AA130">
        <f t="shared" si="3"/>
        <v>66.479666666666674</v>
      </c>
      <c r="AB130">
        <f t="shared" si="4"/>
        <v>168.03190000000001</v>
      </c>
      <c r="AC130">
        <f t="shared" si="5"/>
        <v>36</v>
      </c>
      <c r="AD130"/>
      <c r="AE130"/>
      <c r="AF130"/>
      <c r="AG130"/>
      <c r="AH130"/>
      <c r="AI130"/>
      <c r="AJ130"/>
      <c r="AK130"/>
    </row>
    <row r="131" spans="2:37" x14ac:dyDescent="0.25">
      <c r="B131" s="89">
        <v>20230709</v>
      </c>
      <c r="C131" s="90">
        <v>1850</v>
      </c>
      <c r="D131" s="91">
        <v>6</v>
      </c>
      <c r="E131" s="92">
        <v>36</v>
      </c>
      <c r="F131" s="91">
        <v>2</v>
      </c>
      <c r="G131" s="89">
        <v>22.6</v>
      </c>
      <c r="H131" s="89">
        <v>66</v>
      </c>
      <c r="I131" s="89">
        <v>28.82</v>
      </c>
      <c r="J131" s="89">
        <v>168</v>
      </c>
      <c r="K131" s="89">
        <v>1.9490000000000001</v>
      </c>
      <c r="L131" s="91"/>
      <c r="M131" s="93" t="s">
        <v>1</v>
      </c>
      <c r="N131" s="89" t="s">
        <v>138</v>
      </c>
      <c r="O131" s="89">
        <v>5</v>
      </c>
      <c r="P131" s="89">
        <v>5</v>
      </c>
      <c r="Q131" s="94">
        <v>190</v>
      </c>
      <c r="R131" s="89"/>
      <c r="S131" s="89"/>
      <c r="T131" s="89">
        <v>13.1</v>
      </c>
      <c r="U131" s="89">
        <v>43.6</v>
      </c>
      <c r="V131" s="89" t="s">
        <v>55</v>
      </c>
      <c r="W131" s="95">
        <v>1</v>
      </c>
      <c r="X131" s="89">
        <v>0</v>
      </c>
      <c r="Y131" s="89">
        <v>4</v>
      </c>
      <c r="Z131" s="89"/>
      <c r="AA131">
        <f t="shared" si="3"/>
        <v>66.480333333333334</v>
      </c>
      <c r="AB131">
        <f t="shared" si="4"/>
        <v>168.03248333333335</v>
      </c>
      <c r="AC131">
        <f t="shared" si="5"/>
        <v>36</v>
      </c>
      <c r="AD131"/>
      <c r="AE131"/>
      <c r="AF131"/>
      <c r="AG131"/>
      <c r="AH131"/>
      <c r="AI131"/>
      <c r="AJ131"/>
      <c r="AK131"/>
    </row>
    <row r="132" spans="2:37" x14ac:dyDescent="0.25">
      <c r="B132" s="105">
        <v>20230709</v>
      </c>
      <c r="C132" s="106">
        <v>1850</v>
      </c>
      <c r="D132" s="107">
        <v>5</v>
      </c>
      <c r="E132" s="108">
        <v>9</v>
      </c>
      <c r="F132" s="107">
        <v>1</v>
      </c>
      <c r="G132" s="105">
        <v>22.6</v>
      </c>
      <c r="H132" s="105">
        <v>66</v>
      </c>
      <c r="I132" s="105">
        <v>28.82</v>
      </c>
      <c r="J132" s="105">
        <v>168</v>
      </c>
      <c r="K132" s="105">
        <v>1.9490000000000001</v>
      </c>
      <c r="L132" s="107"/>
      <c r="M132" s="109" t="s">
        <v>1</v>
      </c>
      <c r="N132" s="105" t="s">
        <v>138</v>
      </c>
      <c r="O132" s="105"/>
      <c r="P132" s="105"/>
      <c r="Q132" s="110"/>
      <c r="R132" s="105"/>
      <c r="S132" s="105"/>
      <c r="T132" s="105"/>
      <c r="U132" s="105"/>
      <c r="V132" s="105"/>
      <c r="W132" s="111"/>
      <c r="X132" s="105"/>
      <c r="Y132" s="105"/>
      <c r="Z132" s="105"/>
      <c r="AA132">
        <f t="shared" si="3"/>
        <v>66.480333333333334</v>
      </c>
      <c r="AB132">
        <f t="shared" si="4"/>
        <v>168.03248333333335</v>
      </c>
      <c r="AC132">
        <f t="shared" si="5"/>
        <v>9</v>
      </c>
      <c r="AD132"/>
      <c r="AE132"/>
      <c r="AF132"/>
      <c r="AG132"/>
      <c r="AH132"/>
      <c r="AI132"/>
      <c r="AJ132"/>
      <c r="AK132"/>
    </row>
    <row r="133" spans="2:37" x14ac:dyDescent="0.25">
      <c r="B133" s="105">
        <v>20230709</v>
      </c>
      <c r="C133" s="106">
        <v>1858</v>
      </c>
      <c r="D133" s="107">
        <v>5</v>
      </c>
      <c r="E133" s="108">
        <v>9</v>
      </c>
      <c r="F133" s="107">
        <v>2</v>
      </c>
      <c r="G133" s="105">
        <v>22.6</v>
      </c>
      <c r="H133" s="105">
        <v>66</v>
      </c>
      <c r="I133" s="105">
        <v>28.88</v>
      </c>
      <c r="J133" s="105">
        <v>168</v>
      </c>
      <c r="K133" s="105">
        <v>2.0390000000000001</v>
      </c>
      <c r="L133" s="107"/>
      <c r="M133" s="109" t="s">
        <v>1</v>
      </c>
      <c r="N133" s="105" t="s">
        <v>138</v>
      </c>
      <c r="O133" s="105"/>
      <c r="P133" s="105"/>
      <c r="Q133" s="110"/>
      <c r="R133" s="105"/>
      <c r="S133" s="105"/>
      <c r="T133" s="105"/>
      <c r="U133" s="105"/>
      <c r="V133" s="105"/>
      <c r="W133" s="111"/>
      <c r="X133" s="105"/>
      <c r="Y133" s="105"/>
      <c r="Z133" s="105"/>
      <c r="AA133">
        <f t="shared" si="3"/>
        <v>66.481333333333339</v>
      </c>
      <c r="AB133">
        <f t="shared" si="4"/>
        <v>168.03398333333334</v>
      </c>
      <c r="AC133">
        <f t="shared" si="5"/>
        <v>9</v>
      </c>
      <c r="AD133"/>
      <c r="AE133"/>
      <c r="AF133"/>
      <c r="AG133"/>
      <c r="AH133"/>
      <c r="AI133"/>
      <c r="AJ133"/>
      <c r="AK133"/>
    </row>
    <row r="134" spans="2:37" x14ac:dyDescent="0.25">
      <c r="B134" s="96">
        <v>20230709</v>
      </c>
      <c r="C134" s="97">
        <v>1909</v>
      </c>
      <c r="D134" s="98">
        <v>1</v>
      </c>
      <c r="E134" s="99">
        <v>37</v>
      </c>
      <c r="F134" s="98">
        <v>1</v>
      </c>
      <c r="G134" s="96">
        <v>24.1</v>
      </c>
      <c r="H134" s="96">
        <v>66</v>
      </c>
      <c r="I134" s="96">
        <v>28.443999999999999</v>
      </c>
      <c r="J134" s="96">
        <v>168</v>
      </c>
      <c r="K134" s="96">
        <v>4.0709999999999997</v>
      </c>
      <c r="L134" s="98"/>
      <c r="M134" s="104" t="s">
        <v>1</v>
      </c>
      <c r="N134" s="96" t="s">
        <v>139</v>
      </c>
      <c r="O134" s="96"/>
      <c r="P134" s="96"/>
      <c r="Q134" s="101"/>
      <c r="R134" s="96"/>
      <c r="S134" s="96"/>
      <c r="T134" s="96">
        <v>15.8</v>
      </c>
      <c r="U134" s="96">
        <v>34.700000000000003</v>
      </c>
      <c r="V134" s="96" t="s">
        <v>55</v>
      </c>
      <c r="W134" s="102">
        <v>1</v>
      </c>
      <c r="X134" s="96">
        <v>0</v>
      </c>
      <c r="Y134" s="96">
        <v>4</v>
      </c>
      <c r="Z134" s="96"/>
      <c r="AA134">
        <f t="shared" si="3"/>
        <v>66.474066666666673</v>
      </c>
      <c r="AB134">
        <f t="shared" si="4"/>
        <v>168.06784999999999</v>
      </c>
      <c r="AC134">
        <f t="shared" si="5"/>
        <v>37</v>
      </c>
      <c r="AD134"/>
      <c r="AE134"/>
      <c r="AF134"/>
      <c r="AG134"/>
      <c r="AH134"/>
      <c r="AI134"/>
      <c r="AJ134"/>
      <c r="AK134"/>
    </row>
    <row r="135" spans="2:37" x14ac:dyDescent="0.25">
      <c r="B135" s="89">
        <v>20230709</v>
      </c>
      <c r="C135" s="90">
        <v>1911</v>
      </c>
      <c r="D135" s="91">
        <v>1</v>
      </c>
      <c r="E135" s="92">
        <v>37</v>
      </c>
      <c r="F135" s="91">
        <v>2</v>
      </c>
      <c r="G135" s="89">
        <v>24.2</v>
      </c>
      <c r="H135" s="89">
        <v>66</v>
      </c>
      <c r="I135" s="89">
        <v>28.472999999999999</v>
      </c>
      <c r="J135" s="89">
        <v>168</v>
      </c>
      <c r="K135" s="89">
        <v>4.1219999999999999</v>
      </c>
      <c r="L135" s="91"/>
      <c r="M135" s="93" t="s">
        <v>1</v>
      </c>
      <c r="N135" s="89" t="s">
        <v>139</v>
      </c>
      <c r="O135" s="89">
        <v>5</v>
      </c>
      <c r="P135" s="89">
        <v>2</v>
      </c>
      <c r="Q135" s="94">
        <v>192</v>
      </c>
      <c r="R135" s="89"/>
      <c r="S135" s="89"/>
      <c r="T135" s="89">
        <v>16.100000000000001</v>
      </c>
      <c r="U135" s="89">
        <v>44.3</v>
      </c>
      <c r="V135" s="89" t="s">
        <v>55</v>
      </c>
      <c r="W135" s="95">
        <v>1</v>
      </c>
      <c r="X135" s="89">
        <v>0</v>
      </c>
      <c r="Y135" s="89">
        <v>4</v>
      </c>
      <c r="Z135" s="89"/>
      <c r="AA135">
        <f t="shared" si="3"/>
        <v>66.474549999999994</v>
      </c>
      <c r="AB135">
        <f t="shared" si="4"/>
        <v>168.06870000000001</v>
      </c>
      <c r="AC135">
        <f t="shared" si="5"/>
        <v>37</v>
      </c>
      <c r="AD135"/>
      <c r="AE135"/>
      <c r="AF135"/>
      <c r="AG135"/>
      <c r="AH135"/>
      <c r="AI135"/>
      <c r="AJ135"/>
      <c r="AK135"/>
    </row>
    <row r="136" spans="2:37" x14ac:dyDescent="0.25">
      <c r="B136" s="96">
        <v>20230709</v>
      </c>
      <c r="C136" s="97">
        <v>1921</v>
      </c>
      <c r="D136" s="98">
        <v>1</v>
      </c>
      <c r="E136" s="99">
        <v>38</v>
      </c>
      <c r="F136" s="98">
        <v>1</v>
      </c>
      <c r="G136" s="96">
        <v>26.3</v>
      </c>
      <c r="H136" s="96">
        <v>66</v>
      </c>
      <c r="I136" s="96">
        <v>28.114999999999998</v>
      </c>
      <c r="J136" s="96">
        <v>168</v>
      </c>
      <c r="K136" s="96">
        <v>6.2590000000000003</v>
      </c>
      <c r="L136" s="98"/>
      <c r="M136" s="104" t="s">
        <v>1</v>
      </c>
      <c r="N136" s="96" t="s">
        <v>141</v>
      </c>
      <c r="O136" s="96"/>
      <c r="P136" s="96"/>
      <c r="Q136" s="101"/>
      <c r="R136" s="96"/>
      <c r="S136" s="96"/>
      <c r="T136" s="96">
        <v>12.8</v>
      </c>
      <c r="U136" s="96">
        <v>53</v>
      </c>
      <c r="V136" s="96" t="s">
        <v>55</v>
      </c>
      <c r="W136" s="102">
        <v>1</v>
      </c>
      <c r="X136" s="96">
        <v>0</v>
      </c>
      <c r="Y136" s="96">
        <v>4</v>
      </c>
      <c r="Z136" s="96"/>
      <c r="AA136">
        <f t="shared" si="3"/>
        <v>66.468583333333328</v>
      </c>
      <c r="AB136">
        <f t="shared" si="4"/>
        <v>168.10431666666668</v>
      </c>
      <c r="AC136">
        <f t="shared" si="5"/>
        <v>38</v>
      </c>
      <c r="AD136"/>
      <c r="AE136"/>
      <c r="AF136"/>
      <c r="AG136"/>
      <c r="AH136"/>
      <c r="AI136"/>
      <c r="AJ136"/>
      <c r="AK136"/>
    </row>
    <row r="137" spans="2:37" x14ac:dyDescent="0.25">
      <c r="B137" s="89">
        <v>20230709</v>
      </c>
      <c r="C137" s="90">
        <v>1923</v>
      </c>
      <c r="D137" s="91">
        <v>1</v>
      </c>
      <c r="E137" s="92">
        <v>38</v>
      </c>
      <c r="F137" s="91">
        <v>2</v>
      </c>
      <c r="G137" s="89">
        <v>26.3</v>
      </c>
      <c r="H137" s="89">
        <v>66</v>
      </c>
      <c r="I137" s="89">
        <v>28.126999999999999</v>
      </c>
      <c r="J137" s="89">
        <v>168</v>
      </c>
      <c r="K137" s="89">
        <v>2.2959999999999998</v>
      </c>
      <c r="L137" s="91"/>
      <c r="M137" s="93" t="s">
        <v>1</v>
      </c>
      <c r="N137" s="89" t="s">
        <v>141</v>
      </c>
      <c r="O137" s="89">
        <v>5</v>
      </c>
      <c r="P137" s="89">
        <v>2</v>
      </c>
      <c r="Q137" s="94">
        <v>194</v>
      </c>
      <c r="R137" s="89"/>
      <c r="S137" s="89"/>
      <c r="T137" s="89">
        <v>10.8</v>
      </c>
      <c r="U137" s="89">
        <v>58.1</v>
      </c>
      <c r="V137" s="89" t="s">
        <v>55</v>
      </c>
      <c r="W137" s="95">
        <v>1</v>
      </c>
      <c r="X137" s="89">
        <v>0</v>
      </c>
      <c r="Y137" s="89">
        <v>4</v>
      </c>
      <c r="Z137" s="89"/>
      <c r="AA137">
        <f t="shared" si="3"/>
        <v>66.468783333333334</v>
      </c>
      <c r="AB137">
        <f t="shared" si="4"/>
        <v>168.03826666666666</v>
      </c>
      <c r="AC137">
        <f t="shared" si="5"/>
        <v>38</v>
      </c>
      <c r="AD137"/>
      <c r="AE137"/>
      <c r="AF137"/>
      <c r="AG137"/>
      <c r="AH137"/>
      <c r="AI137"/>
      <c r="AJ137"/>
      <c r="AK137"/>
    </row>
    <row r="138" spans="2:37" x14ac:dyDescent="0.25">
      <c r="B138" s="103">
        <v>20230709</v>
      </c>
      <c r="C138" s="97">
        <v>1934</v>
      </c>
      <c r="D138" s="98">
        <v>1</v>
      </c>
      <c r="E138" s="99">
        <v>39</v>
      </c>
      <c r="F138" s="98">
        <v>1</v>
      </c>
      <c r="G138" s="96">
        <v>28.6</v>
      </c>
      <c r="H138" s="96">
        <v>66</v>
      </c>
      <c r="I138" s="96">
        <v>27.789000000000001</v>
      </c>
      <c r="J138" s="96">
        <v>168</v>
      </c>
      <c r="K138" s="96">
        <v>8.4450000000000003</v>
      </c>
      <c r="L138" s="98"/>
      <c r="M138" s="104" t="s">
        <v>1</v>
      </c>
      <c r="N138" s="96" t="s">
        <v>142</v>
      </c>
      <c r="O138" s="96"/>
      <c r="P138" s="96"/>
      <c r="Q138" s="101"/>
      <c r="R138" s="96"/>
      <c r="S138" s="96"/>
      <c r="T138" s="96">
        <v>14.7</v>
      </c>
      <c r="U138" s="96">
        <v>36.799999999999997</v>
      </c>
      <c r="V138" s="96" t="s">
        <v>55</v>
      </c>
      <c r="W138" s="102">
        <v>1</v>
      </c>
      <c r="X138" s="96">
        <v>0</v>
      </c>
      <c r="Y138" s="96">
        <v>4</v>
      </c>
      <c r="Z138" s="96"/>
      <c r="AA138">
        <f t="shared" si="3"/>
        <v>66.463149999999999</v>
      </c>
      <c r="AB138">
        <f t="shared" si="4"/>
        <v>168.14075</v>
      </c>
      <c r="AC138">
        <f t="shared" si="5"/>
        <v>39</v>
      </c>
      <c r="AD138"/>
      <c r="AE138"/>
      <c r="AF138"/>
      <c r="AG138"/>
      <c r="AH138"/>
      <c r="AI138"/>
      <c r="AJ138"/>
      <c r="AK138"/>
    </row>
    <row r="139" spans="2:37" x14ac:dyDescent="0.25">
      <c r="B139" s="89">
        <v>20230709</v>
      </c>
      <c r="C139" s="90">
        <v>1937</v>
      </c>
      <c r="D139" s="91">
        <v>1</v>
      </c>
      <c r="E139" s="92">
        <v>39</v>
      </c>
      <c r="F139" s="91">
        <v>2</v>
      </c>
      <c r="G139" s="89">
        <v>28.7</v>
      </c>
      <c r="H139" s="89">
        <v>66</v>
      </c>
      <c r="I139" s="89">
        <v>27.827999999999999</v>
      </c>
      <c r="J139" s="89">
        <v>168</v>
      </c>
      <c r="K139" s="89">
        <v>8.56</v>
      </c>
      <c r="L139" s="91"/>
      <c r="M139" s="93" t="s">
        <v>1</v>
      </c>
      <c r="N139" s="89" t="s">
        <v>142</v>
      </c>
      <c r="O139" s="89">
        <v>5</v>
      </c>
      <c r="P139" s="89">
        <v>3</v>
      </c>
      <c r="Q139" s="94">
        <v>197</v>
      </c>
      <c r="R139" s="89"/>
      <c r="S139" s="89"/>
      <c r="T139" s="89">
        <v>15.4</v>
      </c>
      <c r="U139" s="89">
        <v>66.8</v>
      </c>
      <c r="V139" s="89" t="s">
        <v>55</v>
      </c>
      <c r="W139" s="95">
        <v>1</v>
      </c>
      <c r="X139" s="89">
        <v>0</v>
      </c>
      <c r="Y139" s="89">
        <v>4</v>
      </c>
      <c r="Z139" s="89"/>
      <c r="AA139">
        <f t="shared" si="3"/>
        <v>66.463800000000006</v>
      </c>
      <c r="AB139">
        <f t="shared" si="4"/>
        <v>168.14266666666666</v>
      </c>
      <c r="AC139">
        <f t="shared" si="5"/>
        <v>39</v>
      </c>
      <c r="AD139"/>
      <c r="AE139"/>
      <c r="AF139"/>
      <c r="AG139"/>
      <c r="AH139"/>
      <c r="AI139"/>
      <c r="AJ139"/>
      <c r="AK139"/>
    </row>
    <row r="140" spans="2:37" x14ac:dyDescent="0.25">
      <c r="B140" s="96">
        <v>20230709</v>
      </c>
      <c r="C140" s="97">
        <v>1945</v>
      </c>
      <c r="D140" s="98">
        <v>6</v>
      </c>
      <c r="E140" s="99">
        <v>40</v>
      </c>
      <c r="F140" s="98">
        <v>1</v>
      </c>
      <c r="G140" s="96">
        <v>32.5</v>
      </c>
      <c r="H140" s="96">
        <v>66</v>
      </c>
      <c r="I140" s="96">
        <v>27.468</v>
      </c>
      <c r="J140" s="96">
        <v>168</v>
      </c>
      <c r="K140" s="96">
        <v>10.597</v>
      </c>
      <c r="L140" s="98"/>
      <c r="M140" s="104" t="s">
        <v>1</v>
      </c>
      <c r="N140" s="96" t="s">
        <v>143</v>
      </c>
      <c r="O140" s="96"/>
      <c r="P140" s="96"/>
      <c r="Q140" s="101"/>
      <c r="R140" s="96"/>
      <c r="S140" s="96"/>
      <c r="T140" s="96">
        <v>13.5</v>
      </c>
      <c r="U140" s="96">
        <v>37.9</v>
      </c>
      <c r="V140" s="96" t="s">
        <v>55</v>
      </c>
      <c r="W140" s="102">
        <v>1</v>
      </c>
      <c r="X140" s="96">
        <v>0</v>
      </c>
      <c r="Y140" s="96">
        <v>4</v>
      </c>
      <c r="Z140" s="96"/>
      <c r="AA140">
        <f t="shared" si="3"/>
        <v>66.457800000000006</v>
      </c>
      <c r="AB140">
        <f t="shared" si="4"/>
        <v>168.17661666666666</v>
      </c>
      <c r="AC140">
        <f t="shared" si="5"/>
        <v>40</v>
      </c>
      <c r="AD140"/>
      <c r="AE140"/>
      <c r="AF140"/>
      <c r="AG140"/>
      <c r="AH140"/>
      <c r="AI140"/>
      <c r="AJ140"/>
      <c r="AK140"/>
    </row>
    <row r="141" spans="2:37" x14ac:dyDescent="0.25">
      <c r="B141" s="89">
        <v>20230709</v>
      </c>
      <c r="C141" s="90">
        <v>1951</v>
      </c>
      <c r="D141" s="91">
        <v>6</v>
      </c>
      <c r="E141" s="92">
        <v>40</v>
      </c>
      <c r="F141" s="91">
        <v>2</v>
      </c>
      <c r="G141" s="89">
        <v>32.700000000000003</v>
      </c>
      <c r="H141" s="89">
        <v>66</v>
      </c>
      <c r="I141" s="89">
        <v>27.530999999999999</v>
      </c>
      <c r="J141" s="89">
        <v>168</v>
      </c>
      <c r="K141" s="89">
        <v>10.804</v>
      </c>
      <c r="L141" s="91"/>
      <c r="M141" s="93" t="s">
        <v>1</v>
      </c>
      <c r="N141" s="89" t="s">
        <v>143</v>
      </c>
      <c r="O141" s="89">
        <v>5</v>
      </c>
      <c r="P141" s="89">
        <v>6</v>
      </c>
      <c r="Q141" s="94">
        <v>203</v>
      </c>
      <c r="R141" s="89"/>
      <c r="S141" s="89"/>
      <c r="T141" s="89">
        <v>15.4</v>
      </c>
      <c r="U141" s="89">
        <v>57.1</v>
      </c>
      <c r="V141" s="89" t="s">
        <v>55</v>
      </c>
      <c r="W141" s="95">
        <v>1</v>
      </c>
      <c r="X141" s="89">
        <v>0</v>
      </c>
      <c r="Y141" s="89">
        <v>4</v>
      </c>
      <c r="Z141" s="89"/>
      <c r="AA141">
        <f t="shared" si="3"/>
        <v>66.458849999999998</v>
      </c>
      <c r="AB141">
        <f t="shared" si="4"/>
        <v>168.18006666666668</v>
      </c>
      <c r="AC141">
        <f t="shared" si="5"/>
        <v>40</v>
      </c>
      <c r="AD141"/>
      <c r="AE141"/>
      <c r="AF141"/>
      <c r="AG141"/>
      <c r="AH141"/>
      <c r="AI141"/>
      <c r="AJ141"/>
      <c r="AK141"/>
    </row>
    <row r="142" spans="2:37" x14ac:dyDescent="0.25">
      <c r="B142" s="105">
        <v>20230709</v>
      </c>
      <c r="C142" s="106">
        <v>1951</v>
      </c>
      <c r="D142" s="107">
        <v>5</v>
      </c>
      <c r="E142" s="108">
        <v>10</v>
      </c>
      <c r="F142" s="107">
        <v>1</v>
      </c>
      <c r="G142" s="105">
        <v>32.700000000000003</v>
      </c>
      <c r="H142" s="105">
        <v>66</v>
      </c>
      <c r="I142" s="105">
        <v>27.530999999999999</v>
      </c>
      <c r="J142" s="105">
        <v>168</v>
      </c>
      <c r="K142" s="105">
        <v>10.804</v>
      </c>
      <c r="L142" s="107"/>
      <c r="M142" s="109" t="s">
        <v>1</v>
      </c>
      <c r="N142" s="105" t="s">
        <v>143</v>
      </c>
      <c r="O142" s="105"/>
      <c r="P142" s="105"/>
      <c r="Q142" s="110"/>
      <c r="R142" s="105"/>
      <c r="S142" s="105"/>
      <c r="T142" s="105"/>
      <c r="U142" s="105"/>
      <c r="V142" s="105"/>
      <c r="W142" s="111"/>
      <c r="X142" s="105"/>
      <c r="Y142" s="105"/>
      <c r="Z142" s="105"/>
      <c r="AA142">
        <f t="shared" si="3"/>
        <v>66.458849999999998</v>
      </c>
      <c r="AB142">
        <f t="shared" si="4"/>
        <v>168.18006666666668</v>
      </c>
      <c r="AC142">
        <f t="shared" si="5"/>
        <v>10</v>
      </c>
      <c r="AD142"/>
      <c r="AE142"/>
      <c r="AF142"/>
      <c r="AG142"/>
      <c r="AH142"/>
      <c r="AI142"/>
      <c r="AJ142"/>
      <c r="AK142"/>
    </row>
    <row r="143" spans="2:37" x14ac:dyDescent="0.25">
      <c r="B143" s="105">
        <v>20230709</v>
      </c>
      <c r="C143" s="105">
        <v>9999</v>
      </c>
      <c r="D143" s="107">
        <v>5</v>
      </c>
      <c r="E143" s="108">
        <v>10</v>
      </c>
      <c r="F143" s="107">
        <v>2</v>
      </c>
      <c r="G143" s="105">
        <v>9999</v>
      </c>
      <c r="H143" s="105">
        <v>9999</v>
      </c>
      <c r="I143" s="105">
        <v>9999</v>
      </c>
      <c r="J143" s="105">
        <v>9999</v>
      </c>
      <c r="K143" s="105">
        <v>9999</v>
      </c>
      <c r="L143" s="107"/>
      <c r="M143" s="109" t="s">
        <v>1</v>
      </c>
      <c r="N143" s="105" t="s">
        <v>143</v>
      </c>
      <c r="O143" s="105"/>
      <c r="P143" s="105"/>
      <c r="Q143" s="110"/>
      <c r="R143" s="105"/>
      <c r="S143" s="105"/>
      <c r="T143" s="105"/>
      <c r="U143" s="105"/>
      <c r="V143" s="105"/>
      <c r="W143" s="111"/>
      <c r="X143" s="105"/>
      <c r="Y143" s="105"/>
      <c r="Z143" s="105"/>
      <c r="AA143">
        <f t="shared" si="3"/>
        <v>10165.65</v>
      </c>
      <c r="AB143">
        <f t="shared" si="4"/>
        <v>10165.65</v>
      </c>
      <c r="AC143">
        <f t="shared" si="5"/>
        <v>10</v>
      </c>
      <c r="AD143"/>
      <c r="AE143"/>
      <c r="AF143"/>
      <c r="AG143"/>
      <c r="AH143"/>
      <c r="AI143"/>
      <c r="AJ143"/>
      <c r="AK143"/>
    </row>
    <row r="144" spans="2:37" x14ac:dyDescent="0.25">
      <c r="B144" s="96">
        <v>20230709</v>
      </c>
      <c r="C144" s="97">
        <v>2016</v>
      </c>
      <c r="D144" s="98">
        <v>1</v>
      </c>
      <c r="E144" s="99">
        <v>41</v>
      </c>
      <c r="F144" s="98">
        <v>1</v>
      </c>
      <c r="G144" s="96">
        <v>36.6</v>
      </c>
      <c r="H144" s="96">
        <v>66</v>
      </c>
      <c r="I144" s="96">
        <v>27.12</v>
      </c>
      <c r="J144" s="96">
        <v>168</v>
      </c>
      <c r="K144" s="96">
        <v>12.8</v>
      </c>
      <c r="L144" s="98"/>
      <c r="M144" s="104" t="s">
        <v>1</v>
      </c>
      <c r="N144" s="96" t="s">
        <v>144</v>
      </c>
      <c r="O144" s="96"/>
      <c r="P144" s="96"/>
      <c r="Q144" s="101"/>
      <c r="R144" s="96"/>
      <c r="S144" s="96"/>
      <c r="T144" s="96">
        <v>11.3</v>
      </c>
      <c r="U144" s="96">
        <v>80.099999999999994</v>
      </c>
      <c r="V144" s="96" t="s">
        <v>55</v>
      </c>
      <c r="W144" s="102">
        <v>1</v>
      </c>
      <c r="X144" s="96">
        <v>0</v>
      </c>
      <c r="Y144" s="96">
        <v>4</v>
      </c>
      <c r="Z144" s="96"/>
      <c r="AA144">
        <f t="shared" si="3"/>
        <v>66.451999999999998</v>
      </c>
      <c r="AB144">
        <f t="shared" si="4"/>
        <v>168.21333333333334</v>
      </c>
      <c r="AC144">
        <f t="shared" si="5"/>
        <v>41</v>
      </c>
      <c r="AD144"/>
      <c r="AE144"/>
      <c r="AF144"/>
      <c r="AG144"/>
      <c r="AH144"/>
      <c r="AI144"/>
      <c r="AJ144"/>
      <c r="AK144"/>
    </row>
    <row r="145" spans="2:37" x14ac:dyDescent="0.25">
      <c r="B145" s="89">
        <v>20230709</v>
      </c>
      <c r="C145" s="90">
        <v>2020</v>
      </c>
      <c r="D145" s="91">
        <v>1</v>
      </c>
      <c r="E145" s="92">
        <v>41</v>
      </c>
      <c r="F145" s="91">
        <v>2</v>
      </c>
      <c r="G145" s="89">
        <v>36.5</v>
      </c>
      <c r="H145" s="89">
        <v>66</v>
      </c>
      <c r="I145" s="89">
        <v>27.151</v>
      </c>
      <c r="J145" s="89">
        <v>168</v>
      </c>
      <c r="K145" s="89">
        <v>12.868</v>
      </c>
      <c r="L145" s="91"/>
      <c r="M145" s="93" t="s">
        <v>1</v>
      </c>
      <c r="N145" s="89" t="s">
        <v>144</v>
      </c>
      <c r="O145" s="89">
        <v>5</v>
      </c>
      <c r="P145" s="89">
        <v>4</v>
      </c>
      <c r="Q145" s="94">
        <v>207</v>
      </c>
      <c r="R145" s="89"/>
      <c r="S145" s="89"/>
      <c r="T145" s="89">
        <v>12.1</v>
      </c>
      <c r="U145" s="89">
        <v>52.9</v>
      </c>
      <c r="V145" s="89" t="s">
        <v>55</v>
      </c>
      <c r="W145" s="95">
        <v>1</v>
      </c>
      <c r="X145" s="89">
        <v>0</v>
      </c>
      <c r="Y145" s="89">
        <v>4</v>
      </c>
      <c r="Z145" s="89"/>
      <c r="AA145">
        <f t="shared" si="3"/>
        <v>66.452516666666668</v>
      </c>
      <c r="AB145">
        <f t="shared" si="4"/>
        <v>168.21446666666668</v>
      </c>
      <c r="AC145">
        <f t="shared" si="5"/>
        <v>41</v>
      </c>
      <c r="AD145"/>
      <c r="AE145"/>
      <c r="AF145"/>
      <c r="AG145"/>
      <c r="AH145"/>
      <c r="AI145"/>
      <c r="AJ145"/>
      <c r="AK145"/>
    </row>
    <row r="146" spans="2:37" x14ac:dyDescent="0.25">
      <c r="B146" s="96">
        <v>20230709</v>
      </c>
      <c r="C146" s="97">
        <v>2028</v>
      </c>
      <c r="D146" s="98">
        <v>1</v>
      </c>
      <c r="E146" s="99">
        <v>42</v>
      </c>
      <c r="F146" s="98">
        <v>1</v>
      </c>
      <c r="G146" s="96">
        <v>39.9</v>
      </c>
      <c r="H146" s="96">
        <v>66</v>
      </c>
      <c r="I146" s="96">
        <v>26.75</v>
      </c>
      <c r="J146" s="96">
        <v>168</v>
      </c>
      <c r="K146" s="96">
        <v>14.93</v>
      </c>
      <c r="L146" s="98"/>
      <c r="M146" s="104" t="s">
        <v>1</v>
      </c>
      <c r="N146" s="96" t="s">
        <v>145</v>
      </c>
      <c r="O146" s="96"/>
      <c r="P146" s="96"/>
      <c r="Q146" s="101"/>
      <c r="R146" s="96"/>
      <c r="S146" s="96"/>
      <c r="T146" s="96">
        <v>12</v>
      </c>
      <c r="U146" s="96">
        <v>56</v>
      </c>
      <c r="V146" s="96" t="s">
        <v>112</v>
      </c>
      <c r="W146" s="102">
        <v>1</v>
      </c>
      <c r="X146" s="96">
        <v>0</v>
      </c>
      <c r="Y146" s="96">
        <v>4</v>
      </c>
      <c r="Z146" s="96"/>
      <c r="AA146">
        <f t="shared" si="3"/>
        <v>66.44583333333334</v>
      </c>
      <c r="AB146">
        <f t="shared" si="4"/>
        <v>168.24883333333332</v>
      </c>
      <c r="AC146">
        <f t="shared" si="5"/>
        <v>42</v>
      </c>
      <c r="AD146"/>
      <c r="AE146"/>
      <c r="AF146"/>
      <c r="AG146"/>
      <c r="AH146"/>
      <c r="AI146"/>
      <c r="AJ146"/>
      <c r="AK146"/>
    </row>
    <row r="147" spans="2:37" x14ac:dyDescent="0.25">
      <c r="B147" s="89">
        <v>20230709</v>
      </c>
      <c r="C147" s="90">
        <v>2032</v>
      </c>
      <c r="D147" s="91">
        <v>1</v>
      </c>
      <c r="E147" s="92">
        <v>42</v>
      </c>
      <c r="F147" s="91">
        <v>2</v>
      </c>
      <c r="G147" s="89">
        <v>40</v>
      </c>
      <c r="H147" s="89">
        <v>66</v>
      </c>
      <c r="I147" s="89">
        <v>26.79</v>
      </c>
      <c r="J147" s="89">
        <v>168</v>
      </c>
      <c r="K147" s="89">
        <v>14.99</v>
      </c>
      <c r="L147" s="91"/>
      <c r="M147" s="93" t="s">
        <v>1</v>
      </c>
      <c r="N147" s="89" t="s">
        <v>145</v>
      </c>
      <c r="O147" s="89">
        <v>5</v>
      </c>
      <c r="P147" s="89">
        <v>4</v>
      </c>
      <c r="Q147" s="94">
        <v>212</v>
      </c>
      <c r="R147" s="89"/>
      <c r="S147" s="89"/>
      <c r="T147" s="89">
        <v>9</v>
      </c>
      <c r="U147" s="89">
        <v>44</v>
      </c>
      <c r="V147" s="89" t="s">
        <v>112</v>
      </c>
      <c r="W147" s="95">
        <v>1</v>
      </c>
      <c r="X147" s="89">
        <v>0</v>
      </c>
      <c r="Y147" s="89">
        <v>4</v>
      </c>
      <c r="Z147" s="89"/>
      <c r="AA147">
        <f t="shared" si="3"/>
        <v>66.4465</v>
      </c>
      <c r="AB147">
        <f t="shared" si="4"/>
        <v>168.24983333333333</v>
      </c>
      <c r="AC147">
        <f t="shared" si="5"/>
        <v>42</v>
      </c>
      <c r="AD147"/>
      <c r="AE147"/>
      <c r="AF147"/>
      <c r="AG147"/>
      <c r="AH147"/>
      <c r="AI147"/>
      <c r="AJ147"/>
      <c r="AK147"/>
    </row>
    <row r="148" spans="2:37" x14ac:dyDescent="0.25">
      <c r="B148" s="96">
        <v>20230709</v>
      </c>
      <c r="C148" s="97">
        <v>2041</v>
      </c>
      <c r="D148" s="98">
        <v>6</v>
      </c>
      <c r="E148" s="99">
        <v>43</v>
      </c>
      <c r="F148" s="98">
        <v>1</v>
      </c>
      <c r="G148" s="96">
        <v>42.9</v>
      </c>
      <c r="H148" s="96">
        <v>66</v>
      </c>
      <c r="I148" s="96">
        <v>26.39</v>
      </c>
      <c r="J148" s="96">
        <v>168</v>
      </c>
      <c r="K148" s="96">
        <v>17.03</v>
      </c>
      <c r="L148" s="98"/>
      <c r="M148" s="104" t="s">
        <v>1</v>
      </c>
      <c r="N148" s="96" t="s">
        <v>146</v>
      </c>
      <c r="O148" s="96"/>
      <c r="P148" s="96"/>
      <c r="Q148" s="101"/>
      <c r="R148" s="96"/>
      <c r="S148" s="96"/>
      <c r="T148" s="96">
        <v>7</v>
      </c>
      <c r="U148" s="96">
        <v>53</v>
      </c>
      <c r="V148" s="96" t="s">
        <v>112</v>
      </c>
      <c r="W148" s="102">
        <v>1</v>
      </c>
      <c r="X148" s="96">
        <v>0</v>
      </c>
      <c r="Y148" s="96">
        <v>5</v>
      </c>
      <c r="Z148" s="96"/>
      <c r="AA148">
        <f t="shared" si="3"/>
        <v>66.43983333333334</v>
      </c>
      <c r="AB148">
        <f t="shared" si="4"/>
        <v>168.28383333333332</v>
      </c>
      <c r="AC148">
        <f t="shared" si="5"/>
        <v>43</v>
      </c>
      <c r="AD148"/>
      <c r="AE148"/>
      <c r="AF148"/>
      <c r="AG148"/>
      <c r="AH148"/>
      <c r="AI148"/>
      <c r="AJ148"/>
      <c r="AK148"/>
    </row>
    <row r="149" spans="2:37" x14ac:dyDescent="0.25">
      <c r="B149" s="89">
        <v>20230709</v>
      </c>
      <c r="C149" s="90">
        <v>2048</v>
      </c>
      <c r="D149" s="91">
        <v>6</v>
      </c>
      <c r="E149" s="92">
        <v>43</v>
      </c>
      <c r="F149" s="91">
        <v>2</v>
      </c>
      <c r="G149" s="89">
        <v>43</v>
      </c>
      <c r="H149" s="89">
        <v>66</v>
      </c>
      <c r="I149" s="89">
        <v>26.43</v>
      </c>
      <c r="J149" s="89">
        <v>168</v>
      </c>
      <c r="K149" s="89">
        <v>17.12</v>
      </c>
      <c r="L149" s="91"/>
      <c r="M149" s="93" t="s">
        <v>1</v>
      </c>
      <c r="N149" s="89" t="s">
        <v>146</v>
      </c>
      <c r="O149" s="89">
        <v>5</v>
      </c>
      <c r="P149" s="89">
        <v>8</v>
      </c>
      <c r="Q149" s="94">
        <v>220</v>
      </c>
      <c r="R149" s="89"/>
      <c r="S149" s="89"/>
      <c r="T149" s="89">
        <v>5</v>
      </c>
      <c r="U149" s="89">
        <v>65</v>
      </c>
      <c r="V149" s="89" t="s">
        <v>112</v>
      </c>
      <c r="W149" s="95">
        <v>1</v>
      </c>
      <c r="X149" s="89">
        <v>0</v>
      </c>
      <c r="Y149" s="89">
        <v>5</v>
      </c>
      <c r="Z149" s="89"/>
      <c r="AA149">
        <f t="shared" si="3"/>
        <v>66.4405</v>
      </c>
      <c r="AB149">
        <f t="shared" si="4"/>
        <v>168.28533333333334</v>
      </c>
      <c r="AC149">
        <f t="shared" si="5"/>
        <v>43</v>
      </c>
      <c r="AD149"/>
      <c r="AE149"/>
      <c r="AF149"/>
      <c r="AG149"/>
      <c r="AH149"/>
      <c r="AI149"/>
      <c r="AJ149"/>
      <c r="AK149"/>
    </row>
    <row r="150" spans="2:37" x14ac:dyDescent="0.25">
      <c r="B150" s="105">
        <v>20230709</v>
      </c>
      <c r="C150" s="106">
        <v>2048</v>
      </c>
      <c r="D150" s="107">
        <v>5</v>
      </c>
      <c r="E150" s="108">
        <v>11</v>
      </c>
      <c r="F150" s="107">
        <v>1</v>
      </c>
      <c r="G150" s="105">
        <v>43</v>
      </c>
      <c r="H150" s="105">
        <v>66</v>
      </c>
      <c r="I150" s="105">
        <v>26.43</v>
      </c>
      <c r="J150" s="105">
        <v>168</v>
      </c>
      <c r="K150" s="105">
        <v>17.12</v>
      </c>
      <c r="L150" s="107"/>
      <c r="M150" s="109" t="s">
        <v>1</v>
      </c>
      <c r="N150" s="105" t="s">
        <v>146</v>
      </c>
      <c r="O150" s="105"/>
      <c r="P150" s="105"/>
      <c r="Q150" s="110"/>
      <c r="R150" s="105"/>
      <c r="S150" s="105"/>
      <c r="T150" s="105"/>
      <c r="U150" s="105"/>
      <c r="V150" s="105"/>
      <c r="W150" s="111"/>
      <c r="X150" s="105"/>
      <c r="Y150" s="105"/>
      <c r="Z150" s="105"/>
      <c r="AA150">
        <f t="shared" si="3"/>
        <v>66.4405</v>
      </c>
      <c r="AB150">
        <f t="shared" si="4"/>
        <v>168.28533333333334</v>
      </c>
      <c r="AC150">
        <f t="shared" si="5"/>
        <v>11</v>
      </c>
      <c r="AD150"/>
      <c r="AE150"/>
      <c r="AF150"/>
      <c r="AG150"/>
      <c r="AH150"/>
      <c r="AI150"/>
      <c r="AJ150"/>
      <c r="AK150"/>
    </row>
    <row r="151" spans="2:37" x14ac:dyDescent="0.25">
      <c r="B151" s="105">
        <v>20230709</v>
      </c>
      <c r="C151" s="105">
        <v>9999</v>
      </c>
      <c r="D151" s="107">
        <v>5</v>
      </c>
      <c r="E151" s="108">
        <v>11</v>
      </c>
      <c r="F151" s="107">
        <v>2</v>
      </c>
      <c r="G151" s="105">
        <v>43</v>
      </c>
      <c r="H151" s="105">
        <v>66</v>
      </c>
      <c r="I151" s="105">
        <v>26.5</v>
      </c>
      <c r="J151" s="105">
        <v>168</v>
      </c>
      <c r="K151" s="105">
        <v>17.34</v>
      </c>
      <c r="L151" s="107"/>
      <c r="M151" s="109" t="s">
        <v>1</v>
      </c>
      <c r="N151" s="105" t="s">
        <v>146</v>
      </c>
      <c r="O151" s="105"/>
      <c r="P151" s="105"/>
      <c r="Q151" s="110"/>
      <c r="R151" s="105"/>
      <c r="S151" s="105"/>
      <c r="T151" s="105"/>
      <c r="U151" s="105"/>
      <c r="V151" s="105"/>
      <c r="W151" s="111"/>
      <c r="X151" s="105"/>
      <c r="Y151" s="105"/>
      <c r="Z151" s="105"/>
      <c r="AA151">
        <f t="shared" si="3"/>
        <v>66.441666666666663</v>
      </c>
      <c r="AB151">
        <f t="shared" si="4"/>
        <v>168.28899999999999</v>
      </c>
      <c r="AC151">
        <f t="shared" si="5"/>
        <v>11</v>
      </c>
      <c r="AD151"/>
      <c r="AE151"/>
      <c r="AF151"/>
      <c r="AG151"/>
      <c r="AH151"/>
      <c r="AI151"/>
      <c r="AJ151"/>
      <c r="AK151"/>
    </row>
    <row r="152" spans="2:37" x14ac:dyDescent="0.25">
      <c r="B152" s="96">
        <v>20230709</v>
      </c>
      <c r="C152" s="97">
        <v>2108</v>
      </c>
      <c r="D152" s="98">
        <v>1</v>
      </c>
      <c r="E152" s="99">
        <v>44</v>
      </c>
      <c r="F152" s="98">
        <v>1</v>
      </c>
      <c r="G152" s="96">
        <v>47</v>
      </c>
      <c r="H152" s="96">
        <v>66</v>
      </c>
      <c r="I152" s="96">
        <v>26.027999999999999</v>
      </c>
      <c r="J152" s="96">
        <v>168</v>
      </c>
      <c r="K152" s="96">
        <v>19.157</v>
      </c>
      <c r="L152" s="98"/>
      <c r="M152" s="104" t="s">
        <v>1</v>
      </c>
      <c r="N152" s="96" t="s">
        <v>140</v>
      </c>
      <c r="O152" s="96"/>
      <c r="P152" s="96"/>
      <c r="Q152" s="101"/>
      <c r="R152" s="96"/>
      <c r="S152" s="96"/>
      <c r="T152" s="96">
        <v>4.2</v>
      </c>
      <c r="U152" s="96">
        <v>41</v>
      </c>
      <c r="V152" s="96" t="s">
        <v>98</v>
      </c>
      <c r="W152" s="102">
        <v>1</v>
      </c>
      <c r="X152" s="96">
        <v>0</v>
      </c>
      <c r="Y152" s="96">
        <v>5</v>
      </c>
      <c r="Z152" s="96"/>
      <c r="AA152">
        <f t="shared" si="3"/>
        <v>66.433800000000005</v>
      </c>
      <c r="AB152">
        <f t="shared" si="4"/>
        <v>168.31928333333335</v>
      </c>
      <c r="AC152">
        <f t="shared" si="5"/>
        <v>44</v>
      </c>
      <c r="AD152"/>
      <c r="AE152"/>
      <c r="AF152"/>
      <c r="AG152"/>
      <c r="AH152"/>
      <c r="AI152"/>
      <c r="AJ152"/>
      <c r="AK152"/>
    </row>
    <row r="153" spans="2:37" x14ac:dyDescent="0.25">
      <c r="B153" s="89">
        <v>20230709</v>
      </c>
      <c r="C153" s="90">
        <v>2113</v>
      </c>
      <c r="D153" s="91">
        <v>1</v>
      </c>
      <c r="E153" s="92">
        <v>44</v>
      </c>
      <c r="F153" s="91">
        <v>2</v>
      </c>
      <c r="G153" s="89">
        <v>47</v>
      </c>
      <c r="H153" s="89">
        <v>66</v>
      </c>
      <c r="I153" s="89">
        <v>26.077000000000002</v>
      </c>
      <c r="J153" s="89">
        <v>168</v>
      </c>
      <c r="K153" s="89">
        <v>19.309999999999999</v>
      </c>
      <c r="L153" s="91"/>
      <c r="M153" s="93" t="s">
        <v>1</v>
      </c>
      <c r="N153" s="89" t="s">
        <v>140</v>
      </c>
      <c r="O153" s="89">
        <v>5</v>
      </c>
      <c r="P153" s="89">
        <v>5</v>
      </c>
      <c r="Q153" s="94">
        <v>225</v>
      </c>
      <c r="R153" s="89"/>
      <c r="S153" s="89"/>
      <c r="T153" s="89">
        <v>4.5999999999999996</v>
      </c>
      <c r="U153" s="89">
        <v>51</v>
      </c>
      <c r="V153" s="89" t="s">
        <v>98</v>
      </c>
      <c r="W153" s="95">
        <v>1</v>
      </c>
      <c r="X153" s="89">
        <v>0</v>
      </c>
      <c r="Y153" s="89">
        <v>5</v>
      </c>
      <c r="Z153" s="89"/>
      <c r="AA153">
        <f t="shared" si="3"/>
        <v>66.43461666666667</v>
      </c>
      <c r="AB153">
        <f t="shared" si="4"/>
        <v>168.32183333333333</v>
      </c>
      <c r="AC153">
        <f t="shared" si="5"/>
        <v>44</v>
      </c>
      <c r="AD153"/>
      <c r="AE153"/>
      <c r="AF153"/>
      <c r="AG153"/>
      <c r="AH153"/>
      <c r="AI153"/>
      <c r="AJ153"/>
      <c r="AK153"/>
    </row>
    <row r="154" spans="2:37" x14ac:dyDescent="0.25">
      <c r="B154" s="96">
        <v>20230709</v>
      </c>
      <c r="C154" s="97">
        <v>2122</v>
      </c>
      <c r="D154" s="98">
        <v>1</v>
      </c>
      <c r="E154" s="99">
        <v>45</v>
      </c>
      <c r="F154" s="98">
        <v>1</v>
      </c>
      <c r="G154" s="96">
        <v>50</v>
      </c>
      <c r="H154" s="96">
        <v>66</v>
      </c>
      <c r="I154" s="96">
        <v>25.652000000000001</v>
      </c>
      <c r="J154" s="96">
        <v>168</v>
      </c>
      <c r="K154" s="96">
        <v>21.315000000000001</v>
      </c>
      <c r="L154" s="98"/>
      <c r="M154" s="104" t="s">
        <v>1</v>
      </c>
      <c r="N154" s="96" t="s">
        <v>147</v>
      </c>
      <c r="O154" s="96"/>
      <c r="P154" s="96"/>
      <c r="Q154" s="101"/>
      <c r="R154" s="96"/>
      <c r="S154" s="96"/>
      <c r="T154" s="96">
        <v>3.5</v>
      </c>
      <c r="U154" s="96">
        <v>99</v>
      </c>
      <c r="V154" s="96" t="s">
        <v>98</v>
      </c>
      <c r="W154" s="102">
        <v>1</v>
      </c>
      <c r="X154" s="96">
        <v>0</v>
      </c>
      <c r="Y154" s="96">
        <v>5</v>
      </c>
      <c r="Z154" s="96"/>
      <c r="AA154">
        <f t="shared" si="3"/>
        <v>66.427533333333329</v>
      </c>
      <c r="AB154">
        <f t="shared" si="4"/>
        <v>168.35525000000001</v>
      </c>
      <c r="AC154">
        <f t="shared" si="5"/>
        <v>45</v>
      </c>
      <c r="AD154"/>
      <c r="AE154"/>
      <c r="AF154"/>
      <c r="AG154"/>
      <c r="AH154"/>
      <c r="AI154"/>
      <c r="AJ154"/>
      <c r="AK154"/>
    </row>
    <row r="155" spans="2:37" x14ac:dyDescent="0.25">
      <c r="B155" s="89">
        <v>20230709</v>
      </c>
      <c r="C155" s="90">
        <v>2126</v>
      </c>
      <c r="D155" s="91">
        <v>1</v>
      </c>
      <c r="E155" s="92">
        <v>45</v>
      </c>
      <c r="F155" s="91">
        <v>2</v>
      </c>
      <c r="G155" s="89">
        <v>50</v>
      </c>
      <c r="H155" s="89">
        <v>66</v>
      </c>
      <c r="I155" s="89">
        <v>25.687000000000001</v>
      </c>
      <c r="J155" s="89">
        <v>168</v>
      </c>
      <c r="K155" s="89">
        <v>21.335000000000001</v>
      </c>
      <c r="L155" s="91"/>
      <c r="M155" s="93" t="s">
        <v>1</v>
      </c>
      <c r="N155" s="89" t="s">
        <v>147</v>
      </c>
      <c r="O155" s="89">
        <v>5</v>
      </c>
      <c r="P155" s="89">
        <v>4</v>
      </c>
      <c r="Q155" s="94">
        <v>229</v>
      </c>
      <c r="R155" s="89"/>
      <c r="S155" s="89"/>
      <c r="T155" s="89">
        <v>4.2</v>
      </c>
      <c r="U155" s="89">
        <v>60</v>
      </c>
      <c r="V155" s="89" t="s">
        <v>98</v>
      </c>
      <c r="W155" s="95">
        <v>1</v>
      </c>
      <c r="X155" s="89">
        <v>0</v>
      </c>
      <c r="Y155" s="89">
        <v>5</v>
      </c>
      <c r="Z155" s="89"/>
      <c r="AA155">
        <f t="shared" si="3"/>
        <v>66.428116666666668</v>
      </c>
      <c r="AB155">
        <f t="shared" si="4"/>
        <v>168.35558333333333</v>
      </c>
      <c r="AC155">
        <f t="shared" si="5"/>
        <v>45</v>
      </c>
      <c r="AD155"/>
      <c r="AE155"/>
      <c r="AF155"/>
      <c r="AG155"/>
      <c r="AH155"/>
      <c r="AI155"/>
      <c r="AJ155"/>
      <c r="AK155"/>
    </row>
    <row r="156" spans="2:37" x14ac:dyDescent="0.25">
      <c r="B156" s="96">
        <v>20230709</v>
      </c>
      <c r="C156" s="97">
        <v>2136</v>
      </c>
      <c r="D156" s="98">
        <v>1</v>
      </c>
      <c r="E156" s="99">
        <v>46</v>
      </c>
      <c r="F156" s="98">
        <v>1</v>
      </c>
      <c r="G156" s="96">
        <v>51.6</v>
      </c>
      <c r="H156" s="96">
        <v>66</v>
      </c>
      <c r="I156" s="96">
        <v>25.324000000000002</v>
      </c>
      <c r="J156" s="96">
        <v>168</v>
      </c>
      <c r="K156" s="96">
        <v>52.57</v>
      </c>
      <c r="L156" s="98"/>
      <c r="M156" s="104" t="s">
        <v>1</v>
      </c>
      <c r="N156" s="96" t="s">
        <v>148</v>
      </c>
      <c r="O156" s="96"/>
      <c r="P156" s="96"/>
      <c r="Q156" s="101"/>
      <c r="R156" s="96"/>
      <c r="S156" s="96"/>
      <c r="T156" s="96">
        <v>2.8</v>
      </c>
      <c r="U156" s="96">
        <v>114</v>
      </c>
      <c r="V156" s="96" t="s">
        <v>98</v>
      </c>
      <c r="W156" s="102">
        <v>1</v>
      </c>
      <c r="X156" s="96">
        <v>0</v>
      </c>
      <c r="Y156" s="96">
        <v>5</v>
      </c>
      <c r="Z156" s="96" t="s">
        <v>170</v>
      </c>
      <c r="AA156">
        <f t="shared" si="3"/>
        <v>66.422066666666666</v>
      </c>
      <c r="AB156">
        <f t="shared" si="4"/>
        <v>168.87616666666668</v>
      </c>
      <c r="AC156">
        <f t="shared" si="5"/>
        <v>46</v>
      </c>
      <c r="AD156"/>
      <c r="AE156"/>
      <c r="AF156"/>
      <c r="AG156"/>
      <c r="AH156"/>
      <c r="AI156"/>
      <c r="AJ156"/>
      <c r="AK156"/>
    </row>
    <row r="157" spans="2:37" x14ac:dyDescent="0.25">
      <c r="B157" s="89">
        <v>20230709</v>
      </c>
      <c r="C157" s="90">
        <v>2142</v>
      </c>
      <c r="D157" s="91">
        <v>1</v>
      </c>
      <c r="E157" s="92">
        <v>46</v>
      </c>
      <c r="F157" s="91">
        <v>2</v>
      </c>
      <c r="G157" s="89">
        <v>51.7</v>
      </c>
      <c r="H157" s="89">
        <v>66</v>
      </c>
      <c r="I157" s="89">
        <v>25.369</v>
      </c>
      <c r="J157" s="89">
        <v>168</v>
      </c>
      <c r="K157" s="89">
        <v>23.594000000000001</v>
      </c>
      <c r="L157" s="91"/>
      <c r="M157" s="93" t="s">
        <v>1</v>
      </c>
      <c r="N157" s="89" t="s">
        <v>148</v>
      </c>
      <c r="O157" s="89"/>
      <c r="P157" s="89"/>
      <c r="Q157" s="94"/>
      <c r="R157" s="89"/>
      <c r="S157" s="89"/>
      <c r="T157" s="89"/>
      <c r="U157" s="89"/>
      <c r="V157" s="89" t="s">
        <v>98</v>
      </c>
      <c r="W157" s="95">
        <v>1</v>
      </c>
      <c r="X157" s="89">
        <v>0</v>
      </c>
      <c r="Y157" s="89">
        <v>5</v>
      </c>
      <c r="Z157" s="89"/>
      <c r="AA157">
        <f t="shared" si="3"/>
        <v>66.422816666666662</v>
      </c>
      <c r="AB157">
        <f t="shared" si="4"/>
        <v>168.39323333333334</v>
      </c>
      <c r="AC157">
        <f t="shared" si="5"/>
        <v>46</v>
      </c>
      <c r="AD157"/>
      <c r="AE157"/>
      <c r="AF157"/>
      <c r="AG157"/>
      <c r="AH157"/>
      <c r="AI157"/>
      <c r="AJ157"/>
      <c r="AK157"/>
    </row>
    <row r="158" spans="2:37" x14ac:dyDescent="0.25">
      <c r="B158" s="96">
        <v>20230709</v>
      </c>
      <c r="C158" s="97">
        <v>2142</v>
      </c>
      <c r="D158" s="98">
        <v>8</v>
      </c>
      <c r="E158" s="99">
        <v>47</v>
      </c>
      <c r="F158" s="98">
        <v>1</v>
      </c>
      <c r="G158" s="96">
        <v>51.7</v>
      </c>
      <c r="H158" s="96">
        <v>66</v>
      </c>
      <c r="I158" s="96">
        <v>25.369</v>
      </c>
      <c r="J158" s="96">
        <v>168</v>
      </c>
      <c r="K158" s="96">
        <v>23.594000000000001</v>
      </c>
      <c r="L158" s="98"/>
      <c r="M158" s="100" t="s">
        <v>1</v>
      </c>
      <c r="N158" s="96" t="s">
        <v>150</v>
      </c>
      <c r="O158" s="96"/>
      <c r="P158" s="96"/>
      <c r="Q158" s="101"/>
      <c r="R158" s="96"/>
      <c r="S158" s="96"/>
      <c r="T158" s="96">
        <v>2.6</v>
      </c>
      <c r="U158" s="96">
        <v>142</v>
      </c>
      <c r="V158" s="96" t="s">
        <v>98</v>
      </c>
      <c r="W158" s="102">
        <v>1</v>
      </c>
      <c r="X158" s="96">
        <v>0</v>
      </c>
      <c r="Y158" s="96">
        <v>5</v>
      </c>
      <c r="Z158" s="96" t="s">
        <v>194</v>
      </c>
      <c r="AA158">
        <f t="shared" si="3"/>
        <v>66.422816666666662</v>
      </c>
      <c r="AB158">
        <f t="shared" si="4"/>
        <v>168.39323333333334</v>
      </c>
      <c r="AC158">
        <f t="shared" si="5"/>
        <v>47</v>
      </c>
      <c r="AD158"/>
      <c r="AE158"/>
      <c r="AF158"/>
      <c r="AG158"/>
      <c r="AH158"/>
      <c r="AI158"/>
      <c r="AJ158"/>
      <c r="AK158"/>
    </row>
    <row r="159" spans="2:37" x14ac:dyDescent="0.25">
      <c r="B159" s="89">
        <v>20230709</v>
      </c>
      <c r="C159" s="90">
        <v>2150</v>
      </c>
      <c r="D159" s="91">
        <v>8</v>
      </c>
      <c r="E159" s="92">
        <v>47</v>
      </c>
      <c r="F159" s="91">
        <v>2</v>
      </c>
      <c r="G159" s="89">
        <v>51.6</v>
      </c>
      <c r="H159" s="89">
        <v>66</v>
      </c>
      <c r="I159" s="89">
        <v>25.49</v>
      </c>
      <c r="J159" s="89">
        <v>168</v>
      </c>
      <c r="K159" s="89">
        <v>23.635000000000002</v>
      </c>
      <c r="L159" s="91"/>
      <c r="M159" s="93" t="s">
        <v>1</v>
      </c>
      <c r="N159" s="89" t="s">
        <v>150</v>
      </c>
      <c r="O159" s="89">
        <v>5</v>
      </c>
      <c r="P159" s="89">
        <v>8</v>
      </c>
      <c r="Q159" s="94">
        <v>237</v>
      </c>
      <c r="R159" s="89"/>
      <c r="S159" s="89"/>
      <c r="T159" s="89">
        <v>3.3</v>
      </c>
      <c r="U159" s="89">
        <v>118</v>
      </c>
      <c r="V159" s="89" t="s">
        <v>98</v>
      </c>
      <c r="W159" s="95">
        <v>1</v>
      </c>
      <c r="X159" s="89">
        <v>0</v>
      </c>
      <c r="Y159" s="89">
        <v>5</v>
      </c>
      <c r="Z159" s="89" t="s">
        <v>151</v>
      </c>
      <c r="AA159">
        <f t="shared" si="3"/>
        <v>66.424833333333339</v>
      </c>
      <c r="AB159">
        <f t="shared" si="4"/>
        <v>168.39391666666666</v>
      </c>
      <c r="AC159">
        <f t="shared" si="5"/>
        <v>47</v>
      </c>
      <c r="AD159"/>
      <c r="AE159"/>
      <c r="AF159"/>
      <c r="AG159"/>
      <c r="AH159"/>
      <c r="AI159"/>
      <c r="AJ159"/>
      <c r="AK159"/>
    </row>
    <row r="160" spans="2:37" x14ac:dyDescent="0.25">
      <c r="B160" s="105">
        <v>20230709</v>
      </c>
      <c r="C160" s="106">
        <v>2150</v>
      </c>
      <c r="D160" s="107">
        <v>5</v>
      </c>
      <c r="E160" s="108">
        <v>12</v>
      </c>
      <c r="F160" s="107">
        <v>1</v>
      </c>
      <c r="G160" s="105">
        <v>51.6</v>
      </c>
      <c r="H160" s="105">
        <v>66</v>
      </c>
      <c r="I160" s="105">
        <v>25.49</v>
      </c>
      <c r="J160" s="105">
        <v>168</v>
      </c>
      <c r="K160" s="105">
        <v>23.635000000000002</v>
      </c>
      <c r="L160" s="107"/>
      <c r="M160" s="109" t="s">
        <v>1</v>
      </c>
      <c r="N160" s="71" t="s">
        <v>171</v>
      </c>
      <c r="O160" s="105"/>
      <c r="P160" s="105"/>
      <c r="Q160" s="110"/>
      <c r="R160" s="105"/>
      <c r="S160" s="105"/>
      <c r="T160" s="105"/>
      <c r="U160" s="105"/>
      <c r="V160" s="105"/>
      <c r="W160" s="111"/>
      <c r="X160" s="105"/>
      <c r="Y160" s="105"/>
      <c r="Z160" s="105"/>
      <c r="AA160">
        <f t="shared" si="3"/>
        <v>66.424833333333339</v>
      </c>
      <c r="AB160">
        <f t="shared" si="4"/>
        <v>168.39391666666666</v>
      </c>
      <c r="AC160">
        <f t="shared" si="5"/>
        <v>12</v>
      </c>
      <c r="AD160"/>
      <c r="AE160"/>
      <c r="AF160"/>
      <c r="AG160"/>
      <c r="AH160"/>
      <c r="AI160"/>
      <c r="AJ160"/>
      <c r="AK160"/>
    </row>
    <row r="161" spans="2:37" x14ac:dyDescent="0.25">
      <c r="B161" s="105">
        <v>20230709</v>
      </c>
      <c r="C161" s="106">
        <v>9999</v>
      </c>
      <c r="D161" s="107">
        <v>5</v>
      </c>
      <c r="E161" s="108">
        <v>12</v>
      </c>
      <c r="F161" s="107">
        <v>2</v>
      </c>
      <c r="G161" s="105">
        <v>9999</v>
      </c>
      <c r="H161" s="105">
        <v>9999</v>
      </c>
      <c r="I161" s="105">
        <v>9999</v>
      </c>
      <c r="J161" s="105">
        <v>9999</v>
      </c>
      <c r="K161" s="105">
        <v>9999</v>
      </c>
      <c r="L161" s="107"/>
      <c r="M161" s="109" t="s">
        <v>1</v>
      </c>
      <c r="N161" s="71" t="s">
        <v>171</v>
      </c>
      <c r="O161" s="105"/>
      <c r="P161" s="105"/>
      <c r="Q161" s="110"/>
      <c r="R161" s="105"/>
      <c r="S161" s="105"/>
      <c r="T161" s="105"/>
      <c r="U161" s="105"/>
      <c r="V161" s="105"/>
      <c r="W161" s="111"/>
      <c r="X161" s="105"/>
      <c r="Y161" s="105"/>
      <c r="Z161" s="105"/>
      <c r="AA161">
        <f t="shared" si="3"/>
        <v>10165.65</v>
      </c>
      <c r="AB161">
        <f t="shared" si="4"/>
        <v>10165.65</v>
      </c>
      <c r="AC161">
        <f t="shared" si="5"/>
        <v>12</v>
      </c>
      <c r="AD161"/>
      <c r="AE161"/>
      <c r="AF161"/>
      <c r="AG161"/>
      <c r="AH161"/>
      <c r="AI161"/>
      <c r="AJ161"/>
      <c r="AK161"/>
    </row>
    <row r="162" spans="2:37" x14ac:dyDescent="0.25">
      <c r="B162" s="89">
        <v>20230709</v>
      </c>
      <c r="C162" s="97">
        <v>2212</v>
      </c>
      <c r="D162" s="98">
        <v>1</v>
      </c>
      <c r="E162" s="99">
        <v>48</v>
      </c>
      <c r="F162" s="98">
        <v>1</v>
      </c>
      <c r="G162" s="96">
        <v>52</v>
      </c>
      <c r="H162" s="96">
        <v>66</v>
      </c>
      <c r="I162" s="96">
        <v>24.96</v>
      </c>
      <c r="J162" s="96">
        <v>168</v>
      </c>
      <c r="K162" s="96">
        <v>25.6</v>
      </c>
      <c r="L162" s="98"/>
      <c r="M162" s="104" t="s">
        <v>1</v>
      </c>
      <c r="N162" s="96" t="s">
        <v>149</v>
      </c>
      <c r="O162" s="96"/>
      <c r="P162" s="96"/>
      <c r="Q162" s="101"/>
      <c r="R162" s="96"/>
      <c r="S162" s="96"/>
      <c r="T162" s="96"/>
      <c r="U162" s="96"/>
      <c r="V162" s="96" t="s">
        <v>112</v>
      </c>
      <c r="W162" s="102">
        <v>1</v>
      </c>
      <c r="X162" s="96">
        <v>0</v>
      </c>
      <c r="Y162" s="96">
        <v>5</v>
      </c>
      <c r="Z162" s="96"/>
      <c r="AA162">
        <f t="shared" si="3"/>
        <v>66.415999999999997</v>
      </c>
      <c r="AB162">
        <f t="shared" si="4"/>
        <v>168.42666666666668</v>
      </c>
      <c r="AC162">
        <f t="shared" si="5"/>
        <v>48</v>
      </c>
      <c r="AD162"/>
      <c r="AE162"/>
      <c r="AF162"/>
      <c r="AG162"/>
      <c r="AH162"/>
      <c r="AI162"/>
      <c r="AJ162"/>
      <c r="AK162"/>
    </row>
    <row r="163" spans="2:37" x14ac:dyDescent="0.25">
      <c r="B163" s="89">
        <v>20230709</v>
      </c>
      <c r="C163" s="90">
        <v>2216</v>
      </c>
      <c r="D163" s="91">
        <v>1</v>
      </c>
      <c r="E163" s="92">
        <v>48</v>
      </c>
      <c r="F163" s="91">
        <v>2</v>
      </c>
      <c r="G163" s="89">
        <v>51.8</v>
      </c>
      <c r="H163" s="89">
        <v>66</v>
      </c>
      <c r="I163" s="89">
        <v>24.9999</v>
      </c>
      <c r="J163" s="89">
        <v>168</v>
      </c>
      <c r="K163" s="89">
        <v>25.669</v>
      </c>
      <c r="L163" s="91"/>
      <c r="M163" s="93" t="s">
        <v>1</v>
      </c>
      <c r="N163" s="89" t="s">
        <v>149</v>
      </c>
      <c r="O163" s="89">
        <v>5</v>
      </c>
      <c r="P163" s="89">
        <v>4</v>
      </c>
      <c r="Q163" s="94">
        <v>241</v>
      </c>
      <c r="R163" s="89"/>
      <c r="S163" s="89"/>
      <c r="T163" s="89">
        <v>4.9000000000000004</v>
      </c>
      <c r="U163" s="89">
        <v>12.3</v>
      </c>
      <c r="V163" s="89" t="s">
        <v>98</v>
      </c>
      <c r="W163" s="95">
        <v>1</v>
      </c>
      <c r="X163" s="89">
        <v>0</v>
      </c>
      <c r="Y163" s="89">
        <v>5</v>
      </c>
      <c r="Z163" s="89"/>
      <c r="AA163">
        <f t="shared" si="3"/>
        <v>66.416664999999995</v>
      </c>
      <c r="AB163">
        <f t="shared" si="4"/>
        <v>168.42781666666667</v>
      </c>
      <c r="AC163">
        <f t="shared" si="5"/>
        <v>48</v>
      </c>
      <c r="AD163"/>
      <c r="AE163"/>
      <c r="AF163"/>
      <c r="AG163"/>
      <c r="AH163"/>
      <c r="AI163"/>
      <c r="AJ163"/>
      <c r="AK163"/>
    </row>
    <row r="164" spans="2:37" x14ac:dyDescent="0.25">
      <c r="B164" s="96">
        <v>20230709</v>
      </c>
      <c r="C164" s="97">
        <v>2227</v>
      </c>
      <c r="D164" s="98">
        <v>1</v>
      </c>
      <c r="E164" s="99">
        <v>49</v>
      </c>
      <c r="F164" s="98">
        <v>1</v>
      </c>
      <c r="G164" s="96">
        <v>52.9</v>
      </c>
      <c r="H164" s="96">
        <v>66</v>
      </c>
      <c r="I164" s="96">
        <v>24.6</v>
      </c>
      <c r="J164" s="96">
        <v>168</v>
      </c>
      <c r="K164" s="96">
        <v>27.878</v>
      </c>
      <c r="L164" s="98"/>
      <c r="M164" s="104" t="s">
        <v>1</v>
      </c>
      <c r="N164" s="96" t="s">
        <v>152</v>
      </c>
      <c r="O164" s="96"/>
      <c r="P164" s="96"/>
      <c r="Q164" s="101"/>
      <c r="R164" s="96"/>
      <c r="S164" s="96"/>
      <c r="T164" s="96">
        <v>4.2</v>
      </c>
      <c r="U164" s="96">
        <v>43.2</v>
      </c>
      <c r="V164" s="96" t="s">
        <v>98</v>
      </c>
      <c r="W164" s="102">
        <v>1</v>
      </c>
      <c r="X164" s="96">
        <v>0</v>
      </c>
      <c r="Y164" s="96">
        <v>5</v>
      </c>
      <c r="Z164" s="96"/>
      <c r="AA164">
        <f t="shared" si="3"/>
        <v>66.41</v>
      </c>
      <c r="AB164">
        <f t="shared" si="4"/>
        <v>168.46463333333332</v>
      </c>
      <c r="AC164">
        <f t="shared" si="5"/>
        <v>49</v>
      </c>
      <c r="AD164"/>
      <c r="AE164"/>
      <c r="AF164"/>
      <c r="AG164"/>
      <c r="AH164"/>
      <c r="AI164"/>
      <c r="AJ164"/>
      <c r="AK164"/>
    </row>
    <row r="165" spans="2:37" x14ac:dyDescent="0.25">
      <c r="B165" s="89">
        <v>20230709</v>
      </c>
      <c r="C165" s="90">
        <v>2234</v>
      </c>
      <c r="D165" s="91">
        <v>1</v>
      </c>
      <c r="E165" s="92">
        <v>49</v>
      </c>
      <c r="F165" s="91">
        <v>2</v>
      </c>
      <c r="G165" s="89">
        <v>52.7</v>
      </c>
      <c r="H165" s="89">
        <v>66</v>
      </c>
      <c r="I165" s="96">
        <v>24.65</v>
      </c>
      <c r="J165" s="89">
        <v>168</v>
      </c>
      <c r="K165" s="89">
        <v>28.358000000000001</v>
      </c>
      <c r="L165" s="91"/>
      <c r="M165" s="93" t="s">
        <v>1</v>
      </c>
      <c r="N165" s="89" t="s">
        <v>153</v>
      </c>
      <c r="O165" s="89">
        <v>5</v>
      </c>
      <c r="P165" s="89">
        <v>7</v>
      </c>
      <c r="Q165" s="94">
        <v>248</v>
      </c>
      <c r="R165" s="89"/>
      <c r="S165" s="89"/>
      <c r="T165" s="89">
        <v>3.6</v>
      </c>
      <c r="U165" s="89">
        <v>259</v>
      </c>
      <c r="V165" s="89" t="s">
        <v>98</v>
      </c>
      <c r="W165" s="95">
        <v>1</v>
      </c>
      <c r="X165" s="89">
        <v>0</v>
      </c>
      <c r="Y165" s="89">
        <v>5</v>
      </c>
      <c r="Z165" s="89"/>
      <c r="AA165">
        <f t="shared" si="3"/>
        <v>66.410833333333329</v>
      </c>
      <c r="AB165">
        <f t="shared" si="4"/>
        <v>168.47263333333333</v>
      </c>
      <c r="AC165">
        <f t="shared" si="5"/>
        <v>49</v>
      </c>
      <c r="AD165"/>
      <c r="AE165"/>
      <c r="AF165"/>
      <c r="AG165"/>
      <c r="AH165"/>
      <c r="AI165"/>
      <c r="AJ165"/>
      <c r="AK165"/>
    </row>
    <row r="166" spans="2:37" x14ac:dyDescent="0.25">
      <c r="B166" s="96">
        <v>20230709</v>
      </c>
      <c r="C166" s="97">
        <v>2241</v>
      </c>
      <c r="D166" s="98">
        <v>6</v>
      </c>
      <c r="E166" s="99">
        <v>50</v>
      </c>
      <c r="F166" s="98">
        <v>1</v>
      </c>
      <c r="G166" s="96">
        <v>52.6</v>
      </c>
      <c r="H166" s="96">
        <v>66</v>
      </c>
      <c r="I166" s="9">
        <v>24.257000000000001</v>
      </c>
      <c r="J166" s="96">
        <v>168</v>
      </c>
      <c r="K166" s="96">
        <v>29.934000000000001</v>
      </c>
      <c r="L166" s="98"/>
      <c r="M166" s="104" t="s">
        <v>1</v>
      </c>
      <c r="N166" s="96" t="s">
        <v>154</v>
      </c>
      <c r="O166" s="96"/>
      <c r="P166" s="96"/>
      <c r="Q166" s="101"/>
      <c r="R166" s="96"/>
      <c r="S166" s="96"/>
      <c r="T166" s="96">
        <v>2.2999999999999998</v>
      </c>
      <c r="U166" s="96">
        <v>64</v>
      </c>
      <c r="V166" s="96" t="s">
        <v>98</v>
      </c>
      <c r="W166" s="102">
        <v>1</v>
      </c>
      <c r="X166" s="96">
        <v>0</v>
      </c>
      <c r="Y166" s="96">
        <v>5</v>
      </c>
      <c r="Z166" s="96"/>
      <c r="AA166">
        <f t="shared" si="3"/>
        <v>66.404283333333339</v>
      </c>
      <c r="AB166">
        <f t="shared" si="4"/>
        <v>168.49889999999999</v>
      </c>
      <c r="AC166">
        <f t="shared" si="5"/>
        <v>50</v>
      </c>
      <c r="AD166"/>
      <c r="AE166"/>
      <c r="AF166"/>
      <c r="AG166"/>
      <c r="AH166"/>
      <c r="AI166"/>
      <c r="AJ166"/>
      <c r="AK166"/>
    </row>
    <row r="167" spans="2:37" x14ac:dyDescent="0.25">
      <c r="B167" s="89">
        <v>20230709</v>
      </c>
      <c r="C167" s="90">
        <v>2251</v>
      </c>
      <c r="D167" s="91">
        <v>6</v>
      </c>
      <c r="E167" s="92">
        <v>50</v>
      </c>
      <c r="F167" s="91">
        <v>2</v>
      </c>
      <c r="G167" s="89">
        <v>52.6</v>
      </c>
      <c r="H167" s="89">
        <v>66</v>
      </c>
      <c r="I167" s="89">
        <v>24.347999999999999</v>
      </c>
      <c r="J167" s="89">
        <v>168</v>
      </c>
      <c r="K167" s="89">
        <v>30.111000000000001</v>
      </c>
      <c r="L167" s="91"/>
      <c r="M167" s="93" t="s">
        <v>1</v>
      </c>
      <c r="N167" s="89" t="s">
        <v>154</v>
      </c>
      <c r="O167" s="89">
        <v>5</v>
      </c>
      <c r="P167" s="89">
        <v>10</v>
      </c>
      <c r="Q167" s="94">
        <v>258</v>
      </c>
      <c r="R167" s="89"/>
      <c r="S167" s="89"/>
      <c r="T167" s="89">
        <v>1.9</v>
      </c>
      <c r="U167" s="89">
        <v>2.4</v>
      </c>
      <c r="V167" s="89" t="s">
        <v>98</v>
      </c>
      <c r="W167" s="95">
        <v>1</v>
      </c>
      <c r="X167" s="89">
        <v>0</v>
      </c>
      <c r="Y167" s="89">
        <v>5</v>
      </c>
      <c r="Z167" s="89"/>
      <c r="AA167">
        <f t="shared" si="3"/>
        <v>66.405799999999999</v>
      </c>
      <c r="AB167">
        <f t="shared" si="4"/>
        <v>168.50184999999999</v>
      </c>
      <c r="AC167">
        <f t="shared" si="5"/>
        <v>50</v>
      </c>
      <c r="AD167"/>
      <c r="AE167"/>
      <c r="AF167"/>
      <c r="AG167"/>
      <c r="AH167"/>
      <c r="AI167"/>
      <c r="AJ167"/>
      <c r="AK167"/>
    </row>
    <row r="168" spans="2:37" x14ac:dyDescent="0.25">
      <c r="B168" s="105">
        <v>20230709</v>
      </c>
      <c r="C168" s="106">
        <v>2251</v>
      </c>
      <c r="D168" s="107">
        <v>5</v>
      </c>
      <c r="E168" s="108">
        <v>13</v>
      </c>
      <c r="F168" s="107">
        <v>1</v>
      </c>
      <c r="G168" s="105">
        <v>52.6</v>
      </c>
      <c r="H168" s="105">
        <v>66</v>
      </c>
      <c r="I168" s="105">
        <v>24.347999999999999</v>
      </c>
      <c r="J168" s="105">
        <v>168</v>
      </c>
      <c r="K168" s="105">
        <v>30.111000000000001</v>
      </c>
      <c r="L168" s="107"/>
      <c r="M168" s="109" t="s">
        <v>1</v>
      </c>
      <c r="N168" s="105" t="s">
        <v>154</v>
      </c>
      <c r="O168" s="105"/>
      <c r="P168" s="105"/>
      <c r="Q168" s="110"/>
      <c r="R168" s="105"/>
      <c r="S168" s="105"/>
      <c r="T168" s="105"/>
      <c r="U168" s="105"/>
      <c r="V168" s="105"/>
      <c r="W168" s="111"/>
      <c r="X168" s="105"/>
      <c r="Y168" s="105"/>
      <c r="Z168" s="105"/>
      <c r="AA168">
        <f t="shared" si="3"/>
        <v>66.405799999999999</v>
      </c>
      <c r="AB168">
        <f t="shared" si="4"/>
        <v>168.50184999999999</v>
      </c>
      <c r="AC168">
        <f t="shared" si="5"/>
        <v>13</v>
      </c>
      <c r="AD168"/>
      <c r="AE168"/>
      <c r="AF168"/>
      <c r="AG168"/>
      <c r="AH168"/>
      <c r="AI168"/>
      <c r="AJ168"/>
      <c r="AK168"/>
    </row>
    <row r="169" spans="2:37" x14ac:dyDescent="0.25">
      <c r="B169" s="105">
        <v>20230709</v>
      </c>
      <c r="C169" s="105">
        <v>9999</v>
      </c>
      <c r="D169" s="107">
        <v>5</v>
      </c>
      <c r="E169" s="108">
        <v>13</v>
      </c>
      <c r="F169" s="107">
        <v>2</v>
      </c>
      <c r="G169" s="105">
        <v>9999</v>
      </c>
      <c r="H169" s="105">
        <v>9999</v>
      </c>
      <c r="I169" s="105">
        <v>9999</v>
      </c>
      <c r="J169" s="105">
        <v>9999</v>
      </c>
      <c r="K169" s="105">
        <v>9999</v>
      </c>
      <c r="L169" s="107"/>
      <c r="M169" s="109" t="s">
        <v>1</v>
      </c>
      <c r="N169" s="105" t="s">
        <v>154</v>
      </c>
      <c r="O169" s="105"/>
      <c r="P169" s="105"/>
      <c r="Q169" s="110"/>
      <c r="R169" s="105"/>
      <c r="S169" s="105"/>
      <c r="T169" s="105"/>
      <c r="U169" s="105"/>
      <c r="V169" s="105"/>
      <c r="W169" s="111"/>
      <c r="X169" s="105"/>
      <c r="Y169" s="105"/>
      <c r="Z169" s="105"/>
      <c r="AA169">
        <f t="shared" si="3"/>
        <v>10165.65</v>
      </c>
      <c r="AB169">
        <f t="shared" si="4"/>
        <v>10165.65</v>
      </c>
      <c r="AC169">
        <f t="shared" si="5"/>
        <v>13</v>
      </c>
      <c r="AD169"/>
      <c r="AE169"/>
      <c r="AF169"/>
      <c r="AG169"/>
      <c r="AH169"/>
      <c r="AI169"/>
      <c r="AJ169"/>
      <c r="AK169"/>
    </row>
    <row r="170" spans="2:37" x14ac:dyDescent="0.25">
      <c r="B170" s="89">
        <v>20230709</v>
      </c>
      <c r="C170" s="97">
        <v>2313</v>
      </c>
      <c r="D170" s="98">
        <v>1</v>
      </c>
      <c r="E170" s="99">
        <v>51</v>
      </c>
      <c r="F170" s="98">
        <v>1</v>
      </c>
      <c r="G170" s="96">
        <v>52.3</v>
      </c>
      <c r="H170" s="96">
        <v>66</v>
      </c>
      <c r="I170" s="96">
        <v>23.93</v>
      </c>
      <c r="J170" s="96">
        <v>168</v>
      </c>
      <c r="K170" s="96">
        <v>32.079000000000001</v>
      </c>
      <c r="L170" s="98"/>
      <c r="M170" s="104" t="s">
        <v>1</v>
      </c>
      <c r="N170" s="96" t="s">
        <v>155</v>
      </c>
      <c r="O170" s="96"/>
      <c r="P170" s="96"/>
      <c r="Q170" s="101"/>
      <c r="R170" s="96"/>
      <c r="S170" s="96"/>
      <c r="T170" s="96">
        <v>7.4</v>
      </c>
      <c r="U170" s="96">
        <v>17.899999999999999</v>
      </c>
      <c r="V170" s="96" t="s">
        <v>98</v>
      </c>
      <c r="W170" s="102">
        <v>1</v>
      </c>
      <c r="X170" s="96">
        <v>0</v>
      </c>
      <c r="Y170" s="96">
        <v>6</v>
      </c>
      <c r="Z170" s="96"/>
      <c r="AA170">
        <f t="shared" si="3"/>
        <v>66.398833333333329</v>
      </c>
      <c r="AB170">
        <f t="shared" si="4"/>
        <v>168.53465</v>
      </c>
      <c r="AC170">
        <f t="shared" si="5"/>
        <v>51</v>
      </c>
      <c r="AD170"/>
      <c r="AE170"/>
      <c r="AF170"/>
      <c r="AG170"/>
      <c r="AH170"/>
      <c r="AI170"/>
      <c r="AJ170"/>
      <c r="AK170"/>
    </row>
    <row r="171" spans="2:37" x14ac:dyDescent="0.25">
      <c r="B171" s="89">
        <v>20230709</v>
      </c>
      <c r="C171" s="90">
        <v>2320</v>
      </c>
      <c r="D171" s="91">
        <v>1</v>
      </c>
      <c r="E171" s="92">
        <v>51</v>
      </c>
      <c r="F171" s="91">
        <v>2</v>
      </c>
      <c r="G171" s="89">
        <v>52.3</v>
      </c>
      <c r="H171" s="89">
        <v>66</v>
      </c>
      <c r="I171" s="89">
        <v>23.91</v>
      </c>
      <c r="J171" s="89">
        <v>168</v>
      </c>
      <c r="K171" s="89">
        <v>32.332999999999998</v>
      </c>
      <c r="L171" s="91"/>
      <c r="M171" s="93" t="s">
        <v>1</v>
      </c>
      <c r="N171" s="89" t="s">
        <v>156</v>
      </c>
      <c r="O171" s="89">
        <v>5</v>
      </c>
      <c r="P171" s="89">
        <v>7</v>
      </c>
      <c r="Q171" s="94">
        <v>265</v>
      </c>
      <c r="R171" s="89"/>
      <c r="S171" s="89"/>
      <c r="T171" s="89">
        <v>10</v>
      </c>
      <c r="U171" s="89">
        <v>359</v>
      </c>
      <c r="V171" s="89" t="s">
        <v>98</v>
      </c>
      <c r="W171" s="95">
        <v>1</v>
      </c>
      <c r="X171" s="89">
        <v>0</v>
      </c>
      <c r="Y171" s="89">
        <v>6</v>
      </c>
      <c r="Z171" s="89"/>
      <c r="AA171">
        <f t="shared" ref="AA171:AA234" si="6">H171+I171/60</f>
        <v>66.398499999999999</v>
      </c>
      <c r="AB171">
        <f t="shared" ref="AB171:AB234" si="7">J171+K171/60</f>
        <v>168.53888333333333</v>
      </c>
      <c r="AC171">
        <f t="shared" ref="AC171:AC234" si="8">E171</f>
        <v>51</v>
      </c>
      <c r="AD171"/>
      <c r="AE171"/>
      <c r="AF171"/>
      <c r="AG171"/>
      <c r="AH171"/>
      <c r="AI171"/>
      <c r="AJ171"/>
      <c r="AK171"/>
    </row>
    <row r="172" spans="2:37" x14ac:dyDescent="0.25">
      <c r="B172" s="96">
        <v>20230709</v>
      </c>
      <c r="C172" s="97">
        <v>2329</v>
      </c>
      <c r="D172" s="98">
        <v>1</v>
      </c>
      <c r="E172" s="99">
        <v>52</v>
      </c>
      <c r="F172" s="98">
        <v>1</v>
      </c>
      <c r="G172" s="96">
        <v>53.7</v>
      </c>
      <c r="H172" s="96">
        <v>66</v>
      </c>
      <c r="I172" s="96">
        <v>23.527000000000001</v>
      </c>
      <c r="J172" s="96">
        <v>168</v>
      </c>
      <c r="K172" s="96">
        <v>34.652999999999999</v>
      </c>
      <c r="L172" s="98"/>
      <c r="M172" s="104" t="s">
        <v>1</v>
      </c>
      <c r="N172" s="96" t="s">
        <v>157</v>
      </c>
      <c r="O172" s="96"/>
      <c r="P172" s="96"/>
      <c r="Q172" s="101"/>
      <c r="R172" s="96"/>
      <c r="S172" s="96"/>
      <c r="T172" s="96">
        <v>4.7</v>
      </c>
      <c r="U172" s="96">
        <v>31.6</v>
      </c>
      <c r="V172" s="96" t="s">
        <v>98</v>
      </c>
      <c r="W172" s="102">
        <v>1</v>
      </c>
      <c r="X172" s="96">
        <v>0</v>
      </c>
      <c r="Y172" s="96">
        <v>6</v>
      </c>
      <c r="Z172" s="96"/>
      <c r="AA172">
        <f t="shared" si="6"/>
        <v>66.392116666666666</v>
      </c>
      <c r="AB172">
        <f t="shared" si="7"/>
        <v>168.57755</v>
      </c>
      <c r="AC172">
        <f t="shared" si="8"/>
        <v>52</v>
      </c>
      <c r="AD172"/>
      <c r="AE172"/>
      <c r="AF172"/>
      <c r="AG172"/>
      <c r="AH172"/>
      <c r="AI172"/>
      <c r="AJ172"/>
      <c r="AK172"/>
    </row>
    <row r="173" spans="2:37" x14ac:dyDescent="0.25">
      <c r="B173" s="89">
        <v>20230709</v>
      </c>
      <c r="C173" s="90">
        <v>2336</v>
      </c>
      <c r="D173" s="91">
        <v>1</v>
      </c>
      <c r="E173" s="92">
        <v>52</v>
      </c>
      <c r="F173" s="91">
        <v>2</v>
      </c>
      <c r="G173" s="89">
        <v>53.9</v>
      </c>
      <c r="H173" s="89">
        <v>66</v>
      </c>
      <c r="I173" s="89">
        <v>23.577000000000002</v>
      </c>
      <c r="J173" s="89">
        <v>168</v>
      </c>
      <c r="K173" s="89">
        <v>34.786999999999999</v>
      </c>
      <c r="L173" s="91"/>
      <c r="M173" s="93" t="s">
        <v>1</v>
      </c>
      <c r="N173" s="89" t="s">
        <v>157</v>
      </c>
      <c r="O173" s="89">
        <v>5</v>
      </c>
      <c r="P173" s="89">
        <v>7</v>
      </c>
      <c r="Q173" s="94">
        <v>272</v>
      </c>
      <c r="R173" s="89"/>
      <c r="S173" s="89"/>
      <c r="T173" s="89">
        <v>5.7</v>
      </c>
      <c r="U173" s="89">
        <v>20.2</v>
      </c>
      <c r="V173" s="89" t="s">
        <v>98</v>
      </c>
      <c r="W173" s="95">
        <v>1</v>
      </c>
      <c r="X173" s="89">
        <v>0</v>
      </c>
      <c r="Y173" s="89">
        <v>6</v>
      </c>
      <c r="Z173" s="89"/>
      <c r="AA173">
        <f t="shared" si="6"/>
        <v>66.392949999999999</v>
      </c>
      <c r="AB173">
        <f t="shared" si="7"/>
        <v>168.57978333333332</v>
      </c>
      <c r="AC173">
        <f t="shared" si="8"/>
        <v>52</v>
      </c>
      <c r="AD173"/>
      <c r="AE173"/>
      <c r="AF173"/>
      <c r="AG173"/>
      <c r="AH173"/>
      <c r="AI173"/>
      <c r="AJ173"/>
      <c r="AK173"/>
    </row>
    <row r="174" spans="2:37" x14ac:dyDescent="0.25">
      <c r="B174" s="96">
        <v>20230709</v>
      </c>
      <c r="C174" s="97">
        <v>2346</v>
      </c>
      <c r="D174" s="98">
        <v>6</v>
      </c>
      <c r="E174" s="99">
        <v>53</v>
      </c>
      <c r="F174" s="98">
        <v>1</v>
      </c>
      <c r="G174" s="96">
        <v>54.6</v>
      </c>
      <c r="H174" s="96">
        <v>66</v>
      </c>
      <c r="I174" s="96">
        <v>23.187999999999999</v>
      </c>
      <c r="J174" s="96">
        <v>168</v>
      </c>
      <c r="K174" s="96">
        <v>36.433</v>
      </c>
      <c r="L174" s="98"/>
      <c r="M174" s="104" t="s">
        <v>1</v>
      </c>
      <c r="N174" s="96" t="s">
        <v>158</v>
      </c>
      <c r="O174" s="96"/>
      <c r="P174" s="96"/>
      <c r="Q174" s="101"/>
      <c r="R174" s="96"/>
      <c r="S174" s="96"/>
      <c r="T174" s="96">
        <v>5.7</v>
      </c>
      <c r="U174" s="96">
        <v>23.9</v>
      </c>
      <c r="V174" s="96" t="s">
        <v>98</v>
      </c>
      <c r="W174" s="102">
        <v>1</v>
      </c>
      <c r="X174" s="96">
        <v>0</v>
      </c>
      <c r="Y174" s="96">
        <v>5</v>
      </c>
      <c r="Z174" s="96"/>
      <c r="AA174">
        <f t="shared" si="6"/>
        <v>66.386466666666664</v>
      </c>
      <c r="AB174">
        <f t="shared" si="7"/>
        <v>168.60721666666666</v>
      </c>
      <c r="AC174">
        <f t="shared" si="8"/>
        <v>53</v>
      </c>
      <c r="AD174"/>
      <c r="AE174"/>
      <c r="AF174"/>
      <c r="AG174"/>
      <c r="AH174"/>
      <c r="AI174"/>
      <c r="AJ174"/>
      <c r="AK174"/>
    </row>
    <row r="175" spans="2:37" x14ac:dyDescent="0.25">
      <c r="B175" s="89">
        <v>20230709</v>
      </c>
      <c r="C175" s="90">
        <v>2357</v>
      </c>
      <c r="D175" s="91">
        <v>6</v>
      </c>
      <c r="E175" s="92">
        <v>53</v>
      </c>
      <c r="F175" s="91">
        <v>2</v>
      </c>
      <c r="G175" s="89">
        <v>54.7</v>
      </c>
      <c r="H175" s="89">
        <v>66</v>
      </c>
      <c r="I175" s="89">
        <v>23.245000000000001</v>
      </c>
      <c r="J175" s="89">
        <v>168</v>
      </c>
      <c r="K175" s="89">
        <v>36.6</v>
      </c>
      <c r="L175" s="91"/>
      <c r="M175" s="93" t="s">
        <v>1</v>
      </c>
      <c r="N175" s="89" t="s">
        <v>159</v>
      </c>
      <c r="O175" s="89">
        <v>5</v>
      </c>
      <c r="P175" s="89">
        <v>11</v>
      </c>
      <c r="Q175" s="94">
        <v>283</v>
      </c>
      <c r="R175" s="89"/>
      <c r="S175" s="89"/>
      <c r="T175" s="89"/>
      <c r="U175" s="89"/>
      <c r="V175" s="89" t="s">
        <v>98</v>
      </c>
      <c r="W175" s="95">
        <v>1</v>
      </c>
      <c r="X175" s="89">
        <v>0</v>
      </c>
      <c r="Y175" s="89">
        <v>5</v>
      </c>
      <c r="Z175" s="89"/>
      <c r="AA175">
        <f t="shared" si="6"/>
        <v>66.387416666666667</v>
      </c>
      <c r="AB175">
        <f t="shared" si="7"/>
        <v>168.61</v>
      </c>
      <c r="AC175">
        <f t="shared" si="8"/>
        <v>53</v>
      </c>
      <c r="AD175"/>
      <c r="AE175"/>
      <c r="AF175"/>
      <c r="AG175"/>
      <c r="AH175"/>
      <c r="AI175"/>
      <c r="AJ175"/>
      <c r="AK175"/>
    </row>
    <row r="176" spans="2:37" x14ac:dyDescent="0.25">
      <c r="B176" s="105">
        <v>20230709</v>
      </c>
      <c r="C176" s="106">
        <v>2357</v>
      </c>
      <c r="D176" s="107">
        <v>5</v>
      </c>
      <c r="E176" s="108">
        <v>14</v>
      </c>
      <c r="F176" s="107">
        <v>1</v>
      </c>
      <c r="G176" s="105">
        <v>54.7</v>
      </c>
      <c r="H176" s="105">
        <v>66</v>
      </c>
      <c r="I176" s="105">
        <v>23.245000000000001</v>
      </c>
      <c r="J176" s="105">
        <v>168</v>
      </c>
      <c r="K176" s="105">
        <v>36.6</v>
      </c>
      <c r="L176" s="107"/>
      <c r="M176" s="109" t="s">
        <v>1</v>
      </c>
      <c r="N176" s="105" t="s">
        <v>175</v>
      </c>
      <c r="O176" s="105"/>
      <c r="P176" s="105"/>
      <c r="Q176" s="110"/>
      <c r="R176" s="105"/>
      <c r="S176" s="105"/>
      <c r="T176" s="105"/>
      <c r="U176" s="105"/>
      <c r="V176" s="105"/>
      <c r="W176" s="111"/>
      <c r="X176" s="105"/>
      <c r="Y176" s="105"/>
      <c r="Z176" s="105"/>
      <c r="AA176">
        <f t="shared" si="6"/>
        <v>66.387416666666667</v>
      </c>
      <c r="AB176">
        <f t="shared" si="7"/>
        <v>168.61</v>
      </c>
      <c r="AC176">
        <f t="shared" si="8"/>
        <v>14</v>
      </c>
      <c r="AD176"/>
      <c r="AE176"/>
      <c r="AF176"/>
      <c r="AG176"/>
      <c r="AH176"/>
      <c r="AI176"/>
      <c r="AJ176"/>
      <c r="AK176"/>
    </row>
    <row r="177" spans="2:37" x14ac:dyDescent="0.25">
      <c r="B177" s="105">
        <v>20230709</v>
      </c>
      <c r="C177" s="105">
        <v>9999</v>
      </c>
      <c r="D177" s="107">
        <v>5</v>
      </c>
      <c r="E177" s="108">
        <v>14</v>
      </c>
      <c r="F177" s="107">
        <v>2</v>
      </c>
      <c r="G177" s="105">
        <v>9999</v>
      </c>
      <c r="H177" s="105">
        <v>9999</v>
      </c>
      <c r="I177" s="105">
        <v>9999</v>
      </c>
      <c r="J177" s="105">
        <v>9999</v>
      </c>
      <c r="K177" s="105">
        <v>9999</v>
      </c>
      <c r="L177" s="107"/>
      <c r="M177" s="109" t="s">
        <v>1</v>
      </c>
      <c r="N177" s="105" t="s">
        <v>175</v>
      </c>
      <c r="O177" s="105"/>
      <c r="P177" s="105"/>
      <c r="Q177" s="110"/>
      <c r="R177" s="105"/>
      <c r="S177" s="105"/>
      <c r="T177" s="105"/>
      <c r="U177" s="105"/>
      <c r="V177" s="105"/>
      <c r="W177" s="111"/>
      <c r="X177" s="105"/>
      <c r="Y177" s="105"/>
      <c r="Z177" s="105"/>
      <c r="AA177">
        <f t="shared" si="6"/>
        <v>10165.65</v>
      </c>
      <c r="AB177">
        <f t="shared" si="7"/>
        <v>10165.65</v>
      </c>
      <c r="AC177">
        <f t="shared" si="8"/>
        <v>14</v>
      </c>
      <c r="AD177"/>
      <c r="AE177"/>
      <c r="AF177"/>
      <c r="AG177"/>
      <c r="AH177"/>
      <c r="AI177"/>
      <c r="AJ177"/>
      <c r="AK177"/>
    </row>
    <row r="178" spans="2:37" x14ac:dyDescent="0.25">
      <c r="B178" s="96">
        <v>20230710</v>
      </c>
      <c r="C178" s="97">
        <v>17</v>
      </c>
      <c r="D178" s="98">
        <v>1</v>
      </c>
      <c r="E178" s="99">
        <v>54</v>
      </c>
      <c r="F178" s="98">
        <v>1</v>
      </c>
      <c r="G178" s="96">
        <v>56</v>
      </c>
      <c r="H178" s="96">
        <v>66</v>
      </c>
      <c r="I178" s="96">
        <v>22.853000000000002</v>
      </c>
      <c r="J178" s="96">
        <v>168</v>
      </c>
      <c r="K178" s="96">
        <v>38.613999999999997</v>
      </c>
      <c r="L178" s="98"/>
      <c r="M178" s="104" t="s">
        <v>1</v>
      </c>
      <c r="N178" s="96" t="s">
        <v>160</v>
      </c>
      <c r="O178" s="96"/>
      <c r="P178" s="96"/>
      <c r="Q178" s="101"/>
      <c r="R178" s="96"/>
      <c r="S178" s="96"/>
      <c r="T178" s="96">
        <v>7.8</v>
      </c>
      <c r="U178" s="96">
        <v>8.4</v>
      </c>
      <c r="V178" s="96" t="s">
        <v>98</v>
      </c>
      <c r="W178" s="102">
        <v>1</v>
      </c>
      <c r="X178" s="96">
        <v>0</v>
      </c>
      <c r="Y178" s="96">
        <v>6</v>
      </c>
      <c r="Z178" s="96"/>
      <c r="AA178">
        <f t="shared" si="6"/>
        <v>66.38088333333333</v>
      </c>
      <c r="AB178">
        <f t="shared" si="7"/>
        <v>168.64356666666666</v>
      </c>
      <c r="AC178">
        <f t="shared" si="8"/>
        <v>54</v>
      </c>
      <c r="AD178"/>
      <c r="AE178"/>
      <c r="AF178"/>
      <c r="AG178"/>
      <c r="AH178"/>
      <c r="AI178"/>
      <c r="AJ178"/>
      <c r="AK178"/>
    </row>
    <row r="179" spans="2:37" x14ac:dyDescent="0.25">
      <c r="B179" s="89">
        <v>20230710</v>
      </c>
      <c r="C179" s="90">
        <v>23</v>
      </c>
      <c r="D179" s="91">
        <v>1</v>
      </c>
      <c r="E179" s="92">
        <v>54</v>
      </c>
      <c r="F179" s="91">
        <v>2</v>
      </c>
      <c r="G179" s="89">
        <v>56.1</v>
      </c>
      <c r="H179" s="89">
        <v>66</v>
      </c>
      <c r="I179" s="89">
        <v>22.884</v>
      </c>
      <c r="J179" s="89">
        <v>168</v>
      </c>
      <c r="K179" s="89">
        <v>38.874000000000002</v>
      </c>
      <c r="L179" s="91"/>
      <c r="M179" s="93" t="s">
        <v>1</v>
      </c>
      <c r="N179" s="89" t="s">
        <v>160</v>
      </c>
      <c r="O179" s="89">
        <v>5</v>
      </c>
      <c r="P179" s="89">
        <v>6</v>
      </c>
      <c r="Q179" s="94">
        <v>289</v>
      </c>
      <c r="R179" s="89"/>
      <c r="S179" s="89"/>
      <c r="T179" s="89">
        <v>10.5</v>
      </c>
      <c r="U179" s="89">
        <v>353</v>
      </c>
      <c r="V179" s="89" t="s">
        <v>98</v>
      </c>
      <c r="W179" s="95">
        <v>1</v>
      </c>
      <c r="X179" s="89">
        <v>0</v>
      </c>
      <c r="Y179" s="89">
        <v>6</v>
      </c>
      <c r="Z179" s="89"/>
      <c r="AA179">
        <f t="shared" si="6"/>
        <v>66.381399999999999</v>
      </c>
      <c r="AB179">
        <f t="shared" si="7"/>
        <v>168.64789999999999</v>
      </c>
      <c r="AC179">
        <f t="shared" si="8"/>
        <v>54</v>
      </c>
      <c r="AD179"/>
      <c r="AE179"/>
      <c r="AF179"/>
      <c r="AG179"/>
      <c r="AH179"/>
      <c r="AI179"/>
      <c r="AJ179"/>
      <c r="AK179"/>
    </row>
    <row r="180" spans="2:37" x14ac:dyDescent="0.25">
      <c r="B180" s="89">
        <v>20230710</v>
      </c>
      <c r="C180" s="97">
        <v>32</v>
      </c>
      <c r="D180" s="98">
        <v>1</v>
      </c>
      <c r="E180" s="99">
        <v>55</v>
      </c>
      <c r="F180" s="98">
        <v>1</v>
      </c>
      <c r="G180" s="96">
        <v>56.3</v>
      </c>
      <c r="H180" s="96">
        <v>66</v>
      </c>
      <c r="I180" s="96">
        <v>22.521000000000001</v>
      </c>
      <c r="J180" s="96">
        <v>168</v>
      </c>
      <c r="K180" s="96">
        <v>40.737000000000002</v>
      </c>
      <c r="L180" s="98"/>
      <c r="M180" s="104" t="s">
        <v>1</v>
      </c>
      <c r="N180" s="96" t="s">
        <v>161</v>
      </c>
      <c r="O180" s="96"/>
      <c r="P180" s="96"/>
      <c r="Q180" s="101"/>
      <c r="R180" s="96"/>
      <c r="S180" s="96"/>
      <c r="T180" s="96">
        <v>5</v>
      </c>
      <c r="U180" s="96">
        <v>351</v>
      </c>
      <c r="V180" s="96" t="s">
        <v>98</v>
      </c>
      <c r="W180" s="102">
        <v>1</v>
      </c>
      <c r="X180" s="96">
        <v>0</v>
      </c>
      <c r="Y180" s="96">
        <v>3</v>
      </c>
      <c r="Z180" s="96"/>
      <c r="AA180">
        <f t="shared" si="6"/>
        <v>66.375349999999997</v>
      </c>
      <c r="AB180">
        <f t="shared" si="7"/>
        <v>168.67894999999999</v>
      </c>
      <c r="AC180">
        <f t="shared" si="8"/>
        <v>55</v>
      </c>
      <c r="AD180"/>
      <c r="AE180"/>
      <c r="AF180"/>
      <c r="AG180"/>
      <c r="AH180"/>
      <c r="AI180"/>
      <c r="AJ180"/>
      <c r="AK180"/>
    </row>
    <row r="181" spans="2:37" x14ac:dyDescent="0.25">
      <c r="B181" s="89">
        <v>20230710</v>
      </c>
      <c r="C181" s="90">
        <v>37</v>
      </c>
      <c r="D181" s="91">
        <v>1</v>
      </c>
      <c r="E181" s="92">
        <v>55</v>
      </c>
      <c r="F181" s="91">
        <v>2</v>
      </c>
      <c r="G181" s="89">
        <v>56.3</v>
      </c>
      <c r="H181" s="89">
        <v>66</v>
      </c>
      <c r="I181" s="89">
        <v>22.542000000000002</v>
      </c>
      <c r="J181" s="89">
        <v>168</v>
      </c>
      <c r="K181" s="89">
        <v>40.795000000000002</v>
      </c>
      <c r="L181" s="91"/>
      <c r="M181" s="93" t="s">
        <v>1</v>
      </c>
      <c r="N181" s="89" t="s">
        <v>162</v>
      </c>
      <c r="O181" s="89">
        <v>5</v>
      </c>
      <c r="P181" s="89">
        <v>5</v>
      </c>
      <c r="Q181" s="94">
        <v>294</v>
      </c>
      <c r="R181" s="89"/>
      <c r="S181" s="89"/>
      <c r="T181" s="89">
        <v>6</v>
      </c>
      <c r="U181" s="89">
        <v>343</v>
      </c>
      <c r="V181" s="89" t="s">
        <v>98</v>
      </c>
      <c r="W181" s="95">
        <v>1</v>
      </c>
      <c r="X181" s="89">
        <v>0</v>
      </c>
      <c r="Y181" s="89">
        <v>3</v>
      </c>
      <c r="Z181" s="89"/>
      <c r="AA181">
        <f t="shared" si="6"/>
        <v>66.375699999999995</v>
      </c>
      <c r="AB181">
        <f t="shared" si="7"/>
        <v>168.67991666666666</v>
      </c>
      <c r="AC181">
        <f t="shared" si="8"/>
        <v>55</v>
      </c>
      <c r="AD181"/>
      <c r="AE181"/>
      <c r="AF181"/>
      <c r="AG181"/>
      <c r="AH181"/>
      <c r="AI181"/>
      <c r="AJ181"/>
      <c r="AK181"/>
    </row>
    <row r="182" spans="2:37" x14ac:dyDescent="0.25">
      <c r="B182" s="89">
        <v>20230710</v>
      </c>
      <c r="C182" s="97">
        <v>46</v>
      </c>
      <c r="D182" s="98">
        <v>6</v>
      </c>
      <c r="E182" s="99">
        <v>56</v>
      </c>
      <c r="F182" s="98">
        <v>1</v>
      </c>
      <c r="G182" s="96">
        <v>51</v>
      </c>
      <c r="H182" s="96">
        <v>66</v>
      </c>
      <c r="I182" s="96">
        <v>22.13</v>
      </c>
      <c r="J182" s="96">
        <v>168</v>
      </c>
      <c r="K182" s="96">
        <v>42.898000000000003</v>
      </c>
      <c r="L182" s="98"/>
      <c r="M182" s="104" t="s">
        <v>1</v>
      </c>
      <c r="N182" s="96" t="s">
        <v>163</v>
      </c>
      <c r="O182" s="96"/>
      <c r="P182" s="96"/>
      <c r="Q182" s="101"/>
      <c r="R182" s="96"/>
      <c r="S182" s="96"/>
      <c r="T182" s="96">
        <v>8</v>
      </c>
      <c r="U182" s="96">
        <v>10</v>
      </c>
      <c r="V182" s="96" t="s">
        <v>98</v>
      </c>
      <c r="W182" s="102">
        <v>1</v>
      </c>
      <c r="X182" s="96">
        <v>0</v>
      </c>
      <c r="Y182" s="96">
        <v>5</v>
      </c>
      <c r="Z182" s="96"/>
      <c r="AA182">
        <f t="shared" si="6"/>
        <v>66.368833333333328</v>
      </c>
      <c r="AB182">
        <f t="shared" si="7"/>
        <v>168.71496666666667</v>
      </c>
      <c r="AC182">
        <f t="shared" si="8"/>
        <v>56</v>
      </c>
      <c r="AD182"/>
      <c r="AE182"/>
      <c r="AF182"/>
      <c r="AG182"/>
      <c r="AH182"/>
      <c r="AI182"/>
      <c r="AJ182"/>
      <c r="AK182"/>
    </row>
    <row r="183" spans="2:37" x14ac:dyDescent="0.25">
      <c r="B183" s="89">
        <v>20230710</v>
      </c>
      <c r="C183" s="90">
        <v>57</v>
      </c>
      <c r="D183" s="91">
        <v>6</v>
      </c>
      <c r="E183" s="92">
        <v>56</v>
      </c>
      <c r="F183" s="91">
        <v>2</v>
      </c>
      <c r="G183" s="89">
        <v>50.3</v>
      </c>
      <c r="H183" s="89">
        <v>66</v>
      </c>
      <c r="I183" s="89">
        <v>22.202000000000002</v>
      </c>
      <c r="J183" s="89">
        <v>168</v>
      </c>
      <c r="K183" s="89">
        <v>43.085999999999999</v>
      </c>
      <c r="L183" s="91"/>
      <c r="M183" s="93" t="s">
        <v>1</v>
      </c>
      <c r="N183" s="89" t="s">
        <v>163</v>
      </c>
      <c r="O183" s="89">
        <v>5</v>
      </c>
      <c r="P183" s="89">
        <v>11</v>
      </c>
      <c r="Q183" s="94">
        <v>305</v>
      </c>
      <c r="R183" s="89"/>
      <c r="S183" s="89"/>
      <c r="T183" s="89">
        <v>9</v>
      </c>
      <c r="U183" s="89">
        <v>5</v>
      </c>
      <c r="V183" s="89" t="s">
        <v>98</v>
      </c>
      <c r="W183" s="95">
        <v>1</v>
      </c>
      <c r="X183" s="89">
        <v>0</v>
      </c>
      <c r="Y183" s="89">
        <v>5</v>
      </c>
      <c r="Z183" s="89"/>
      <c r="AA183">
        <f t="shared" si="6"/>
        <v>66.370033333333339</v>
      </c>
      <c r="AB183">
        <f t="shared" si="7"/>
        <v>168.71809999999999</v>
      </c>
      <c r="AC183">
        <f t="shared" si="8"/>
        <v>56</v>
      </c>
      <c r="AD183"/>
      <c r="AE183"/>
      <c r="AF183"/>
      <c r="AG183"/>
      <c r="AH183"/>
      <c r="AI183"/>
      <c r="AJ183"/>
      <c r="AK183"/>
    </row>
    <row r="184" spans="2:37" x14ac:dyDescent="0.25">
      <c r="B184" s="105">
        <v>20230710</v>
      </c>
      <c r="C184" s="106">
        <v>57</v>
      </c>
      <c r="D184" s="107">
        <v>5</v>
      </c>
      <c r="E184" s="108">
        <v>15</v>
      </c>
      <c r="F184" s="107">
        <v>1</v>
      </c>
      <c r="G184" s="105">
        <v>50.3</v>
      </c>
      <c r="H184" s="105">
        <v>66</v>
      </c>
      <c r="I184" s="105">
        <v>22.202000000000002</v>
      </c>
      <c r="J184" s="105">
        <v>168</v>
      </c>
      <c r="K184" s="105">
        <v>43.085999999999999</v>
      </c>
      <c r="L184" s="107"/>
      <c r="M184" s="109" t="s">
        <v>1</v>
      </c>
      <c r="N184" s="105" t="s">
        <v>173</v>
      </c>
      <c r="O184" s="105"/>
      <c r="P184" s="105"/>
      <c r="Q184" s="110"/>
      <c r="R184" s="105"/>
      <c r="S184" s="105"/>
      <c r="T184" s="105"/>
      <c r="U184" s="105"/>
      <c r="V184" s="105"/>
      <c r="W184" s="111"/>
      <c r="X184" s="105"/>
      <c r="Y184" s="105"/>
      <c r="Z184" s="105"/>
      <c r="AA184">
        <f t="shared" si="6"/>
        <v>66.370033333333339</v>
      </c>
      <c r="AB184">
        <f t="shared" si="7"/>
        <v>168.71809999999999</v>
      </c>
      <c r="AC184">
        <f t="shared" si="8"/>
        <v>15</v>
      </c>
      <c r="AD184"/>
      <c r="AE184"/>
      <c r="AF184"/>
      <c r="AG184"/>
      <c r="AH184"/>
      <c r="AI184"/>
      <c r="AJ184"/>
      <c r="AK184"/>
    </row>
    <row r="185" spans="2:37" x14ac:dyDescent="0.25">
      <c r="B185" s="105">
        <v>20230710</v>
      </c>
      <c r="C185" s="106">
        <v>9999</v>
      </c>
      <c r="D185" s="107">
        <v>5</v>
      </c>
      <c r="E185" s="108">
        <v>15</v>
      </c>
      <c r="F185" s="107">
        <v>2</v>
      </c>
      <c r="G185" s="106">
        <v>9999</v>
      </c>
      <c r="H185" s="106">
        <v>9999</v>
      </c>
      <c r="I185" s="106">
        <v>9999</v>
      </c>
      <c r="J185" s="106">
        <v>9999</v>
      </c>
      <c r="K185" s="106">
        <v>9999</v>
      </c>
      <c r="L185" s="107"/>
      <c r="M185" s="109" t="s">
        <v>1</v>
      </c>
      <c r="N185" s="105" t="s">
        <v>173</v>
      </c>
      <c r="O185" s="105"/>
      <c r="P185" s="105"/>
      <c r="Q185" s="110"/>
      <c r="R185" s="105"/>
      <c r="S185" s="105"/>
      <c r="T185" s="105"/>
      <c r="U185" s="105"/>
      <c r="V185" s="105"/>
      <c r="W185" s="111"/>
      <c r="X185" s="105"/>
      <c r="Y185" s="105"/>
      <c r="Z185" s="105"/>
      <c r="AA185">
        <f t="shared" si="6"/>
        <v>10165.65</v>
      </c>
      <c r="AB185">
        <f t="shared" si="7"/>
        <v>10165.65</v>
      </c>
      <c r="AC185">
        <f t="shared" si="8"/>
        <v>15</v>
      </c>
      <c r="AD185"/>
      <c r="AE185"/>
      <c r="AF185"/>
      <c r="AG185"/>
      <c r="AH185"/>
      <c r="AI185"/>
      <c r="AJ185"/>
      <c r="AK185"/>
    </row>
    <row r="186" spans="2:37" x14ac:dyDescent="0.25">
      <c r="B186" s="89">
        <v>20230710</v>
      </c>
      <c r="C186" s="97">
        <v>116</v>
      </c>
      <c r="D186" s="98">
        <v>1</v>
      </c>
      <c r="E186" s="99">
        <v>57</v>
      </c>
      <c r="F186" s="98">
        <v>1</v>
      </c>
      <c r="G186" s="96">
        <v>46.4</v>
      </c>
      <c r="H186" s="96">
        <v>66</v>
      </c>
      <c r="I186" s="96">
        <v>21.762</v>
      </c>
      <c r="J186" s="96">
        <v>168</v>
      </c>
      <c r="K186" s="96">
        <v>45.052</v>
      </c>
      <c r="L186" s="98"/>
      <c r="M186" s="104" t="s">
        <v>1</v>
      </c>
      <c r="N186" s="96" t="s">
        <v>164</v>
      </c>
      <c r="O186" s="96"/>
      <c r="P186" s="96"/>
      <c r="Q186" s="101"/>
      <c r="R186" s="96"/>
      <c r="S186" s="96"/>
      <c r="T186" s="96">
        <v>9</v>
      </c>
      <c r="U186" s="96"/>
      <c r="V186" s="96" t="s">
        <v>98</v>
      </c>
      <c r="W186" s="102">
        <v>1</v>
      </c>
      <c r="X186" s="96">
        <v>1</v>
      </c>
      <c r="Y186" s="96">
        <v>5</v>
      </c>
      <c r="Z186" s="96"/>
      <c r="AA186">
        <f t="shared" si="6"/>
        <v>66.362700000000004</v>
      </c>
      <c r="AB186">
        <f t="shared" si="7"/>
        <v>168.75086666666667</v>
      </c>
      <c r="AC186">
        <f t="shared" si="8"/>
        <v>57</v>
      </c>
      <c r="AD186"/>
      <c r="AE186"/>
      <c r="AF186"/>
      <c r="AG186"/>
      <c r="AH186"/>
      <c r="AI186"/>
      <c r="AJ186"/>
      <c r="AK186"/>
    </row>
    <row r="187" spans="2:37" x14ac:dyDescent="0.25">
      <c r="B187" s="89">
        <v>20230710</v>
      </c>
      <c r="C187" s="90">
        <v>121</v>
      </c>
      <c r="D187" s="91">
        <v>1</v>
      </c>
      <c r="E187" s="92">
        <v>57</v>
      </c>
      <c r="F187" s="91">
        <v>2</v>
      </c>
      <c r="G187" s="89">
        <v>46.1</v>
      </c>
      <c r="H187" s="89">
        <v>66</v>
      </c>
      <c r="I187" s="89">
        <v>21.800999999999998</v>
      </c>
      <c r="J187" s="89">
        <v>168</v>
      </c>
      <c r="K187" s="89">
        <v>45.176000000000002</v>
      </c>
      <c r="L187" s="91"/>
      <c r="M187" s="93" t="s">
        <v>1</v>
      </c>
      <c r="N187" s="89" t="s">
        <v>165</v>
      </c>
      <c r="O187" s="89">
        <v>5</v>
      </c>
      <c r="P187" s="89">
        <v>6</v>
      </c>
      <c r="Q187" s="94">
        <v>311</v>
      </c>
      <c r="R187" s="89"/>
      <c r="S187" s="89"/>
      <c r="T187" s="89">
        <v>10</v>
      </c>
      <c r="U187" s="89">
        <v>0.5</v>
      </c>
      <c r="V187" s="89" t="s">
        <v>98</v>
      </c>
      <c r="W187" s="95">
        <v>1</v>
      </c>
      <c r="X187" s="89">
        <v>1</v>
      </c>
      <c r="Y187" s="89">
        <v>5</v>
      </c>
      <c r="Z187" s="89"/>
      <c r="AA187">
        <f t="shared" si="6"/>
        <v>66.363349999999997</v>
      </c>
      <c r="AB187">
        <f t="shared" si="7"/>
        <v>168.75293333333335</v>
      </c>
      <c r="AC187">
        <f t="shared" si="8"/>
        <v>57</v>
      </c>
      <c r="AD187"/>
      <c r="AE187"/>
      <c r="AF187"/>
      <c r="AG187"/>
      <c r="AH187"/>
      <c r="AI187"/>
      <c r="AJ187"/>
      <c r="AK187"/>
    </row>
    <row r="188" spans="2:37" x14ac:dyDescent="0.25">
      <c r="B188" s="89">
        <v>20230710</v>
      </c>
      <c r="C188" s="97">
        <v>130</v>
      </c>
      <c r="D188" s="98">
        <v>1</v>
      </c>
      <c r="E188" s="99">
        <v>58</v>
      </c>
      <c r="F188" s="98">
        <v>1</v>
      </c>
      <c r="G188" s="96">
        <v>54.1</v>
      </c>
      <c r="H188" s="96">
        <v>66</v>
      </c>
      <c r="I188" s="96">
        <v>21.434000000000001</v>
      </c>
      <c r="J188" s="96">
        <v>168</v>
      </c>
      <c r="K188" s="96">
        <v>47.277999999999999</v>
      </c>
      <c r="L188" s="98"/>
      <c r="M188" s="104" t="s">
        <v>1</v>
      </c>
      <c r="N188" s="96" t="s">
        <v>166</v>
      </c>
      <c r="O188" s="96"/>
      <c r="P188" s="96"/>
      <c r="Q188" s="101"/>
      <c r="R188" s="96"/>
      <c r="S188" s="96"/>
      <c r="T188" s="96">
        <v>7</v>
      </c>
      <c r="U188" s="96">
        <v>17</v>
      </c>
      <c r="V188" s="96" t="s">
        <v>98</v>
      </c>
      <c r="W188" s="102">
        <v>1</v>
      </c>
      <c r="X188" s="96">
        <v>1</v>
      </c>
      <c r="Y188" s="96">
        <v>4</v>
      </c>
      <c r="Z188" s="96"/>
      <c r="AA188">
        <f t="shared" si="6"/>
        <v>66.35723333333334</v>
      </c>
      <c r="AB188">
        <f t="shared" si="7"/>
        <v>168.78796666666668</v>
      </c>
      <c r="AC188">
        <f t="shared" si="8"/>
        <v>58</v>
      </c>
      <c r="AD188"/>
      <c r="AE188"/>
      <c r="AF188"/>
      <c r="AG188"/>
      <c r="AH188"/>
      <c r="AI188"/>
      <c r="AJ188"/>
      <c r="AK188"/>
    </row>
    <row r="189" spans="2:37" x14ac:dyDescent="0.25">
      <c r="B189" s="89">
        <v>20230710</v>
      </c>
      <c r="C189" s="90">
        <v>134</v>
      </c>
      <c r="D189" s="91">
        <v>1</v>
      </c>
      <c r="E189" s="92">
        <v>58</v>
      </c>
      <c r="F189" s="91">
        <v>2</v>
      </c>
      <c r="G189" s="89">
        <v>54</v>
      </c>
      <c r="H189" s="89">
        <v>66</v>
      </c>
      <c r="I189" s="89">
        <v>21.492000000000001</v>
      </c>
      <c r="J189" s="89">
        <v>168</v>
      </c>
      <c r="K189" s="89">
        <v>47.405000000000001</v>
      </c>
      <c r="L189" s="91"/>
      <c r="M189" s="93" t="s">
        <v>1</v>
      </c>
      <c r="N189" s="89" t="s">
        <v>166</v>
      </c>
      <c r="O189" s="89">
        <v>5</v>
      </c>
      <c r="P189" s="89">
        <v>4</v>
      </c>
      <c r="Q189" s="94">
        <v>315</v>
      </c>
      <c r="R189" s="89"/>
      <c r="S189" s="89"/>
      <c r="T189" s="89">
        <v>6</v>
      </c>
      <c r="U189" s="89">
        <v>23</v>
      </c>
      <c r="V189" s="89" t="s">
        <v>98</v>
      </c>
      <c r="W189" s="95">
        <v>1</v>
      </c>
      <c r="X189" s="89">
        <v>1</v>
      </c>
      <c r="Y189" s="89">
        <v>4</v>
      </c>
      <c r="Z189" s="89"/>
      <c r="AA189">
        <f t="shared" si="6"/>
        <v>66.358199999999997</v>
      </c>
      <c r="AB189">
        <f t="shared" si="7"/>
        <v>168.79008333333334</v>
      </c>
      <c r="AC189">
        <f t="shared" si="8"/>
        <v>58</v>
      </c>
      <c r="AD189"/>
      <c r="AE189"/>
      <c r="AF189"/>
      <c r="AG189"/>
      <c r="AH189"/>
      <c r="AI189"/>
      <c r="AJ189"/>
      <c r="AK189"/>
    </row>
    <row r="190" spans="2:37" x14ac:dyDescent="0.25">
      <c r="B190" s="89">
        <v>20230710</v>
      </c>
      <c r="C190" s="97">
        <v>145</v>
      </c>
      <c r="D190" s="98">
        <v>6</v>
      </c>
      <c r="E190" s="99">
        <v>59</v>
      </c>
      <c r="F190" s="98">
        <v>1</v>
      </c>
      <c r="G190" s="96">
        <v>54.1</v>
      </c>
      <c r="H190" s="96">
        <v>66</v>
      </c>
      <c r="I190" s="96">
        <v>21.114999999999998</v>
      </c>
      <c r="J190" s="96">
        <v>168</v>
      </c>
      <c r="K190" s="96">
        <v>49.314999999999998</v>
      </c>
      <c r="L190" s="98"/>
      <c r="M190" s="104" t="s">
        <v>1</v>
      </c>
      <c r="N190" s="96" t="s">
        <v>167</v>
      </c>
      <c r="O190" s="96"/>
      <c r="P190" s="96"/>
      <c r="Q190" s="101"/>
      <c r="R190" s="96"/>
      <c r="S190" s="96"/>
      <c r="T190" s="96">
        <v>8.5</v>
      </c>
      <c r="U190" s="96">
        <v>353</v>
      </c>
      <c r="V190" s="96" t="s">
        <v>98</v>
      </c>
      <c r="W190" s="102">
        <v>1</v>
      </c>
      <c r="X190" s="96">
        <v>1</v>
      </c>
      <c r="Y190" s="96">
        <v>3</v>
      </c>
      <c r="Z190" s="96" t="s">
        <v>174</v>
      </c>
      <c r="AA190">
        <f t="shared" si="6"/>
        <v>66.351916666666668</v>
      </c>
      <c r="AB190">
        <f t="shared" si="7"/>
        <v>168.82191666666665</v>
      </c>
      <c r="AC190">
        <f t="shared" si="8"/>
        <v>59</v>
      </c>
      <c r="AD190"/>
      <c r="AE190"/>
      <c r="AF190"/>
      <c r="AG190"/>
      <c r="AH190"/>
      <c r="AI190"/>
      <c r="AJ190"/>
      <c r="AK190"/>
    </row>
    <row r="191" spans="2:37" x14ac:dyDescent="0.25">
      <c r="B191" s="89">
        <v>20230710</v>
      </c>
      <c r="C191" s="90">
        <v>154</v>
      </c>
      <c r="D191" s="91">
        <v>6</v>
      </c>
      <c r="E191" s="92">
        <v>59</v>
      </c>
      <c r="F191" s="91">
        <v>2</v>
      </c>
      <c r="G191" s="89">
        <v>54.1</v>
      </c>
      <c r="H191" s="89">
        <v>66</v>
      </c>
      <c r="I191" s="89">
        <v>21.254999999999999</v>
      </c>
      <c r="J191" s="89">
        <v>168</v>
      </c>
      <c r="K191" s="89">
        <v>49.494</v>
      </c>
      <c r="L191" s="91"/>
      <c r="M191" s="93" t="s">
        <v>1</v>
      </c>
      <c r="N191" s="89" t="s">
        <v>168</v>
      </c>
      <c r="O191" s="89">
        <v>5</v>
      </c>
      <c r="P191" s="89">
        <v>9</v>
      </c>
      <c r="Q191" s="94">
        <v>324</v>
      </c>
      <c r="R191" s="89"/>
      <c r="S191" s="89"/>
      <c r="T191" s="89">
        <v>6.4</v>
      </c>
      <c r="U191" s="89">
        <v>348</v>
      </c>
      <c r="V191" s="89" t="s">
        <v>98</v>
      </c>
      <c r="W191" s="95">
        <v>1</v>
      </c>
      <c r="X191" s="89">
        <v>1</v>
      </c>
      <c r="Y191" s="89">
        <v>3</v>
      </c>
      <c r="Z191" s="89"/>
      <c r="AA191">
        <f t="shared" si="6"/>
        <v>66.354249999999993</v>
      </c>
      <c r="AB191">
        <f t="shared" si="7"/>
        <v>168.82490000000001</v>
      </c>
      <c r="AC191">
        <f t="shared" si="8"/>
        <v>59</v>
      </c>
      <c r="AD191"/>
      <c r="AE191"/>
      <c r="AF191"/>
      <c r="AG191"/>
      <c r="AH191"/>
      <c r="AI191"/>
      <c r="AJ191"/>
      <c r="AK191"/>
    </row>
    <row r="192" spans="2:37" x14ac:dyDescent="0.25">
      <c r="B192" s="105">
        <v>20230710</v>
      </c>
      <c r="C192" s="106">
        <v>154</v>
      </c>
      <c r="D192" s="107">
        <v>5</v>
      </c>
      <c r="E192" s="108">
        <v>16</v>
      </c>
      <c r="F192" s="107">
        <v>1</v>
      </c>
      <c r="G192" s="105">
        <v>54.1</v>
      </c>
      <c r="H192" s="105">
        <v>66</v>
      </c>
      <c r="I192" s="105">
        <v>21.254999999999999</v>
      </c>
      <c r="J192" s="105">
        <v>168</v>
      </c>
      <c r="K192" s="105">
        <v>49.494</v>
      </c>
      <c r="L192" s="107"/>
      <c r="M192" s="109" t="s">
        <v>1</v>
      </c>
      <c r="N192" s="105" t="s">
        <v>172</v>
      </c>
      <c r="O192" s="105"/>
      <c r="P192" s="105"/>
      <c r="Q192" s="110"/>
      <c r="R192" s="105"/>
      <c r="S192" s="105"/>
      <c r="T192" s="105"/>
      <c r="U192" s="105"/>
      <c r="V192" s="105"/>
      <c r="W192" s="111"/>
      <c r="X192" s="105"/>
      <c r="Y192" s="105"/>
      <c r="Z192" s="105"/>
      <c r="AA192">
        <f t="shared" si="6"/>
        <v>66.354249999999993</v>
      </c>
      <c r="AB192">
        <f t="shared" si="7"/>
        <v>168.82490000000001</v>
      </c>
      <c r="AC192">
        <f t="shared" si="8"/>
        <v>16</v>
      </c>
      <c r="AD192"/>
      <c r="AE192"/>
      <c r="AF192"/>
      <c r="AG192"/>
      <c r="AH192"/>
      <c r="AI192"/>
      <c r="AJ192"/>
      <c r="AK192"/>
    </row>
    <row r="193" spans="2:37" x14ac:dyDescent="0.25">
      <c r="B193" s="105">
        <v>20230710</v>
      </c>
      <c r="C193" s="106">
        <v>206</v>
      </c>
      <c r="D193" s="107">
        <v>5</v>
      </c>
      <c r="E193" s="108">
        <v>16</v>
      </c>
      <c r="F193" s="107">
        <v>2</v>
      </c>
      <c r="G193" s="105">
        <v>53.9</v>
      </c>
      <c r="H193" s="105">
        <v>66</v>
      </c>
      <c r="I193" s="105">
        <v>21.39</v>
      </c>
      <c r="J193" s="105">
        <v>168</v>
      </c>
      <c r="K193" s="105">
        <v>49.7</v>
      </c>
      <c r="L193" s="107"/>
      <c r="M193" s="109" t="s">
        <v>1</v>
      </c>
      <c r="N193" s="105" t="s">
        <v>172</v>
      </c>
      <c r="O193" s="105"/>
      <c r="P193" s="105"/>
      <c r="Q193" s="110"/>
      <c r="R193" s="105"/>
      <c r="S193" s="105"/>
      <c r="T193" s="105"/>
      <c r="U193" s="105"/>
      <c r="V193" s="105"/>
      <c r="W193" s="111"/>
      <c r="X193" s="105"/>
      <c r="Y193" s="105"/>
      <c r="Z193" s="105"/>
      <c r="AA193">
        <f t="shared" si="6"/>
        <v>66.356499999999997</v>
      </c>
      <c r="AB193">
        <f t="shared" si="7"/>
        <v>168.82833333333335</v>
      </c>
      <c r="AC193">
        <f t="shared" si="8"/>
        <v>16</v>
      </c>
      <c r="AD193"/>
      <c r="AE193"/>
      <c r="AF193"/>
      <c r="AG193"/>
      <c r="AH193"/>
      <c r="AI193"/>
      <c r="AJ193"/>
      <c r="AK193"/>
    </row>
    <row r="194" spans="2:37" x14ac:dyDescent="0.25">
      <c r="B194" s="96">
        <v>20230710</v>
      </c>
      <c r="C194" s="97">
        <v>217</v>
      </c>
      <c r="D194" s="98">
        <v>1</v>
      </c>
      <c r="E194" s="99">
        <v>60</v>
      </c>
      <c r="F194" s="98">
        <v>1</v>
      </c>
      <c r="G194" s="96">
        <v>53.4</v>
      </c>
      <c r="H194" s="96">
        <v>66</v>
      </c>
      <c r="I194" s="96">
        <v>20.751999999999999</v>
      </c>
      <c r="J194" s="96">
        <v>168</v>
      </c>
      <c r="K194" s="96">
        <v>51.515000000000001</v>
      </c>
      <c r="L194" s="98"/>
      <c r="M194" s="104" t="s">
        <v>1</v>
      </c>
      <c r="N194" s="96" t="s">
        <v>169</v>
      </c>
      <c r="O194" s="96"/>
      <c r="P194" s="96"/>
      <c r="Q194" s="101"/>
      <c r="R194" s="96"/>
      <c r="S194" s="96"/>
      <c r="T194" s="96">
        <v>3</v>
      </c>
      <c r="U194" s="96">
        <v>330.1</v>
      </c>
      <c r="V194" s="96" t="s">
        <v>115</v>
      </c>
      <c r="W194" s="102" t="s">
        <v>122</v>
      </c>
      <c r="X194" s="96">
        <v>1</v>
      </c>
      <c r="Y194" s="96">
        <v>2</v>
      </c>
      <c r="Z194" s="96"/>
      <c r="AA194">
        <f t="shared" si="6"/>
        <v>66.345866666666666</v>
      </c>
      <c r="AB194">
        <f t="shared" si="7"/>
        <v>168.85858333333334</v>
      </c>
      <c r="AC194">
        <f t="shared" si="8"/>
        <v>60</v>
      </c>
      <c r="AD194"/>
      <c r="AE194"/>
      <c r="AF194"/>
      <c r="AG194"/>
      <c r="AH194"/>
      <c r="AI194"/>
      <c r="AJ194"/>
      <c r="AK194"/>
    </row>
    <row r="195" spans="2:37" x14ac:dyDescent="0.25">
      <c r="B195" s="89">
        <v>20230710</v>
      </c>
      <c r="C195" s="90">
        <v>222</v>
      </c>
      <c r="D195" s="91">
        <v>1</v>
      </c>
      <c r="E195" s="92">
        <v>60</v>
      </c>
      <c r="F195" s="91">
        <v>2</v>
      </c>
      <c r="G195" s="89">
        <v>53.2</v>
      </c>
      <c r="H195" s="89">
        <v>66</v>
      </c>
      <c r="I195" s="89">
        <v>20.797999999999998</v>
      </c>
      <c r="J195" s="89">
        <v>168</v>
      </c>
      <c r="K195" s="89">
        <v>51.597999999999999</v>
      </c>
      <c r="L195" s="91"/>
      <c r="M195" s="93" t="s">
        <v>1</v>
      </c>
      <c r="N195" s="89" t="s">
        <v>169</v>
      </c>
      <c r="O195" s="89">
        <v>5</v>
      </c>
      <c r="P195" s="89">
        <v>5</v>
      </c>
      <c r="Q195" s="94">
        <v>329</v>
      </c>
      <c r="R195" s="89"/>
      <c r="S195" s="89"/>
      <c r="T195" s="89">
        <v>11.1</v>
      </c>
      <c r="U195" s="89">
        <v>341.5</v>
      </c>
      <c r="V195" s="89" t="s">
        <v>115</v>
      </c>
      <c r="W195" s="95" t="s">
        <v>122</v>
      </c>
      <c r="X195" s="89">
        <v>1</v>
      </c>
      <c r="Y195" s="89">
        <v>2</v>
      </c>
      <c r="Z195" s="89"/>
      <c r="AA195">
        <f t="shared" si="6"/>
        <v>66.34663333333333</v>
      </c>
      <c r="AB195">
        <f t="shared" si="7"/>
        <v>168.85996666666668</v>
      </c>
      <c r="AC195">
        <f t="shared" si="8"/>
        <v>60</v>
      </c>
      <c r="AD195"/>
      <c r="AE195"/>
      <c r="AF195"/>
      <c r="AG195"/>
      <c r="AH195"/>
      <c r="AI195"/>
      <c r="AJ195"/>
      <c r="AK195"/>
    </row>
    <row r="196" spans="2:37" x14ac:dyDescent="0.25">
      <c r="B196" s="96">
        <v>20230710</v>
      </c>
      <c r="C196" s="97">
        <v>233</v>
      </c>
      <c r="D196" s="98">
        <v>1</v>
      </c>
      <c r="E196" s="99">
        <v>61</v>
      </c>
      <c r="F196" s="98">
        <v>1</v>
      </c>
      <c r="G196" s="96">
        <v>55.1</v>
      </c>
      <c r="H196" s="96">
        <v>66</v>
      </c>
      <c r="I196" s="96">
        <v>20.388999999999999</v>
      </c>
      <c r="J196" s="96">
        <v>168</v>
      </c>
      <c r="K196" s="96">
        <v>53.661999999999999</v>
      </c>
      <c r="L196" s="98"/>
      <c r="M196" s="104" t="s">
        <v>1</v>
      </c>
      <c r="N196" s="96" t="s">
        <v>176</v>
      </c>
      <c r="O196" s="96"/>
      <c r="P196" s="96"/>
      <c r="Q196" s="101"/>
      <c r="R196" s="96"/>
      <c r="S196" s="96"/>
      <c r="T196" s="96">
        <v>11.5</v>
      </c>
      <c r="U196" s="96">
        <v>345.6</v>
      </c>
      <c r="V196" s="96" t="s">
        <v>115</v>
      </c>
      <c r="W196" s="102" t="s">
        <v>122</v>
      </c>
      <c r="X196" s="96">
        <v>1</v>
      </c>
      <c r="Y196" s="96">
        <v>2</v>
      </c>
      <c r="Z196" s="96"/>
      <c r="AA196">
        <f t="shared" si="6"/>
        <v>66.339816666666664</v>
      </c>
      <c r="AB196">
        <f t="shared" si="7"/>
        <v>168.89436666666666</v>
      </c>
      <c r="AC196">
        <f t="shared" si="8"/>
        <v>61</v>
      </c>
      <c r="AD196"/>
      <c r="AE196"/>
      <c r="AF196"/>
      <c r="AG196"/>
      <c r="AH196"/>
      <c r="AI196"/>
      <c r="AJ196"/>
      <c r="AK196"/>
    </row>
    <row r="197" spans="2:37" x14ac:dyDescent="0.25">
      <c r="B197" s="89">
        <v>20230710</v>
      </c>
      <c r="C197" s="90">
        <v>238</v>
      </c>
      <c r="D197" s="91">
        <v>1</v>
      </c>
      <c r="E197" s="92">
        <v>61</v>
      </c>
      <c r="F197" s="91">
        <v>2</v>
      </c>
      <c r="G197" s="89">
        <v>55.1</v>
      </c>
      <c r="H197" s="89">
        <v>66</v>
      </c>
      <c r="I197" s="89">
        <v>20.423999999999999</v>
      </c>
      <c r="J197" s="89">
        <v>168</v>
      </c>
      <c r="K197" s="89">
        <v>53.725999999999999</v>
      </c>
      <c r="L197" s="91"/>
      <c r="M197" s="93" t="s">
        <v>1</v>
      </c>
      <c r="N197" s="89" t="s">
        <v>176</v>
      </c>
      <c r="O197" s="89">
        <v>5</v>
      </c>
      <c r="P197" s="89">
        <v>5</v>
      </c>
      <c r="Q197" s="94">
        <v>334</v>
      </c>
      <c r="R197" s="89"/>
      <c r="S197" s="89"/>
      <c r="T197" s="89">
        <v>10</v>
      </c>
      <c r="U197" s="89">
        <v>344.3</v>
      </c>
      <c r="V197" s="89" t="s">
        <v>115</v>
      </c>
      <c r="W197" s="95" t="s">
        <v>122</v>
      </c>
      <c r="X197" s="89">
        <v>1</v>
      </c>
      <c r="Y197" s="89">
        <v>2</v>
      </c>
      <c r="Z197" s="89"/>
      <c r="AA197">
        <f t="shared" si="6"/>
        <v>66.340400000000002</v>
      </c>
      <c r="AB197">
        <f t="shared" si="7"/>
        <v>168.89543333333333</v>
      </c>
      <c r="AC197">
        <f t="shared" si="8"/>
        <v>61</v>
      </c>
      <c r="AD197"/>
      <c r="AE197"/>
      <c r="AF197"/>
      <c r="AG197"/>
      <c r="AH197"/>
      <c r="AI197"/>
      <c r="AJ197"/>
      <c r="AK197"/>
    </row>
    <row r="198" spans="2:37" x14ac:dyDescent="0.25">
      <c r="B198" s="96">
        <v>20230710</v>
      </c>
      <c r="C198" s="97">
        <v>247</v>
      </c>
      <c r="D198" s="98">
        <v>6</v>
      </c>
      <c r="E198" s="99">
        <v>62</v>
      </c>
      <c r="F198" s="98">
        <v>1</v>
      </c>
      <c r="G198" s="96">
        <v>55.1</v>
      </c>
      <c r="H198" s="96">
        <v>66</v>
      </c>
      <c r="I198" s="96">
        <v>19.986000000000001</v>
      </c>
      <c r="J198" s="96">
        <v>168</v>
      </c>
      <c r="K198" s="96">
        <v>55.345999999999997</v>
      </c>
      <c r="L198" s="98"/>
      <c r="M198" s="104" t="s">
        <v>1</v>
      </c>
      <c r="N198" s="96" t="s">
        <v>177</v>
      </c>
      <c r="O198" s="96"/>
      <c r="P198" s="96"/>
      <c r="Q198" s="101"/>
      <c r="R198" s="96"/>
      <c r="S198" s="96"/>
      <c r="T198" s="96">
        <v>15.7</v>
      </c>
      <c r="U198" s="96">
        <v>342.5</v>
      </c>
      <c r="V198" s="96" t="s">
        <v>115</v>
      </c>
      <c r="W198" s="102" t="s">
        <v>122</v>
      </c>
      <c r="X198" s="96">
        <v>1</v>
      </c>
      <c r="Y198" s="96">
        <v>2</v>
      </c>
      <c r="Z198" s="96" t="s">
        <v>178</v>
      </c>
      <c r="AA198">
        <f t="shared" si="6"/>
        <v>66.333100000000002</v>
      </c>
      <c r="AB198">
        <f t="shared" si="7"/>
        <v>168.92243333333334</v>
      </c>
      <c r="AC198">
        <f t="shared" si="8"/>
        <v>62</v>
      </c>
      <c r="AD198"/>
      <c r="AE198"/>
      <c r="AF198"/>
      <c r="AG198"/>
      <c r="AH198"/>
      <c r="AI198"/>
      <c r="AJ198"/>
      <c r="AK198"/>
    </row>
    <row r="199" spans="2:37" x14ac:dyDescent="0.25">
      <c r="B199" s="89">
        <v>20230710</v>
      </c>
      <c r="C199" s="90">
        <v>255</v>
      </c>
      <c r="D199" s="91">
        <v>6</v>
      </c>
      <c r="E199" s="92">
        <v>62</v>
      </c>
      <c r="F199" s="91">
        <v>2</v>
      </c>
      <c r="G199" s="89">
        <v>55.1</v>
      </c>
      <c r="H199" s="89">
        <v>66</v>
      </c>
      <c r="I199" s="89">
        <v>20.010000000000002</v>
      </c>
      <c r="J199" s="89">
        <v>168</v>
      </c>
      <c r="K199" s="89">
        <v>55.505000000000003</v>
      </c>
      <c r="L199" s="91"/>
      <c r="M199" s="93" t="s">
        <v>1</v>
      </c>
      <c r="N199" s="89" t="s">
        <v>177</v>
      </c>
      <c r="O199" s="89">
        <v>5</v>
      </c>
      <c r="P199" s="89">
        <v>8</v>
      </c>
      <c r="Q199" s="94">
        <v>342</v>
      </c>
      <c r="R199" s="89"/>
      <c r="S199" s="89"/>
      <c r="T199" s="89">
        <v>10.7</v>
      </c>
      <c r="U199" s="89">
        <v>345</v>
      </c>
      <c r="V199" s="89" t="s">
        <v>115</v>
      </c>
      <c r="W199" s="95">
        <v>1</v>
      </c>
      <c r="X199" s="89"/>
      <c r="Y199" s="89">
        <v>1</v>
      </c>
      <c r="Z199" s="89"/>
      <c r="AA199">
        <f t="shared" si="6"/>
        <v>66.333500000000001</v>
      </c>
      <c r="AB199">
        <f t="shared" si="7"/>
        <v>168.92508333333333</v>
      </c>
      <c r="AC199">
        <f t="shared" si="8"/>
        <v>62</v>
      </c>
      <c r="AD199"/>
      <c r="AE199"/>
      <c r="AF199"/>
      <c r="AG199"/>
      <c r="AH199"/>
      <c r="AI199"/>
      <c r="AJ199"/>
      <c r="AK199"/>
    </row>
    <row r="200" spans="2:37" x14ac:dyDescent="0.25">
      <c r="B200" s="105">
        <v>20230710</v>
      </c>
      <c r="C200" s="106">
        <v>255</v>
      </c>
      <c r="D200" s="107">
        <v>5</v>
      </c>
      <c r="E200" s="108">
        <v>17</v>
      </c>
      <c r="F200" s="107">
        <v>1</v>
      </c>
      <c r="G200" s="105">
        <v>55.1</v>
      </c>
      <c r="H200" s="105">
        <v>66</v>
      </c>
      <c r="I200" s="105">
        <v>20.010000000000002</v>
      </c>
      <c r="J200" s="105">
        <v>168</v>
      </c>
      <c r="K200" s="105">
        <v>55.505000000000003</v>
      </c>
      <c r="L200" s="107"/>
      <c r="M200" s="109" t="s">
        <v>1</v>
      </c>
      <c r="N200" s="105" t="s">
        <v>177</v>
      </c>
      <c r="O200" s="105"/>
      <c r="P200" s="105"/>
      <c r="Q200" s="110"/>
      <c r="R200" s="105"/>
      <c r="S200" s="105"/>
      <c r="T200" s="105"/>
      <c r="U200" s="105"/>
      <c r="V200" s="105"/>
      <c r="W200" s="111"/>
      <c r="X200" s="105"/>
      <c r="Y200" s="105"/>
      <c r="Z200" s="105"/>
      <c r="AA200">
        <f t="shared" si="6"/>
        <v>66.333500000000001</v>
      </c>
      <c r="AB200">
        <f t="shared" si="7"/>
        <v>168.92508333333333</v>
      </c>
      <c r="AC200">
        <f t="shared" si="8"/>
        <v>17</v>
      </c>
      <c r="AD200"/>
      <c r="AE200"/>
      <c r="AF200"/>
      <c r="AG200"/>
      <c r="AH200"/>
      <c r="AI200"/>
      <c r="AJ200"/>
      <c r="AK200"/>
    </row>
    <row r="201" spans="2:37" s="186" customFormat="1" ht="15.75" thickBot="1" x14ac:dyDescent="0.3">
      <c r="B201" s="178">
        <v>20230710</v>
      </c>
      <c r="C201" s="179">
        <v>9999</v>
      </c>
      <c r="D201" s="180">
        <v>5</v>
      </c>
      <c r="E201" s="181">
        <v>17</v>
      </c>
      <c r="F201" s="180">
        <v>2</v>
      </c>
      <c r="G201" s="178">
        <v>55.1</v>
      </c>
      <c r="H201" s="178">
        <v>66</v>
      </c>
      <c r="I201" s="178">
        <v>9999</v>
      </c>
      <c r="J201" s="178">
        <v>168</v>
      </c>
      <c r="K201" s="178">
        <v>9999</v>
      </c>
      <c r="L201" s="180"/>
      <c r="M201" s="182" t="s">
        <v>1</v>
      </c>
      <c r="N201" s="178" t="s">
        <v>177</v>
      </c>
      <c r="O201" s="178"/>
      <c r="P201" s="178"/>
      <c r="Q201" s="183"/>
      <c r="R201" s="178"/>
      <c r="S201" s="178"/>
      <c r="T201" s="178"/>
      <c r="U201" s="178"/>
      <c r="V201" s="178"/>
      <c r="W201" s="184"/>
      <c r="X201" s="178"/>
      <c r="Y201" s="178"/>
      <c r="Z201" s="178"/>
      <c r="AA201">
        <f t="shared" si="6"/>
        <v>232.65</v>
      </c>
      <c r="AB201">
        <f t="shared" si="7"/>
        <v>334.65</v>
      </c>
      <c r="AC201">
        <f t="shared" si="8"/>
        <v>17</v>
      </c>
      <c r="AD201" s="185"/>
      <c r="AE201" s="185"/>
      <c r="AF201" s="185"/>
      <c r="AG201" s="185"/>
      <c r="AH201" s="185"/>
      <c r="AI201" s="185"/>
      <c r="AJ201" s="185"/>
      <c r="AK201" s="185"/>
    </row>
    <row r="202" spans="2:37" x14ac:dyDescent="0.25">
      <c r="B202" s="141">
        <v>20230710</v>
      </c>
      <c r="C202" s="142">
        <v>326</v>
      </c>
      <c r="D202" s="143">
        <v>10</v>
      </c>
      <c r="E202" s="144">
        <v>63</v>
      </c>
      <c r="F202" s="143">
        <v>1</v>
      </c>
      <c r="G202" s="141">
        <v>55.1</v>
      </c>
      <c r="H202" s="141">
        <v>66</v>
      </c>
      <c r="I202" s="141">
        <v>19.614000000000001</v>
      </c>
      <c r="J202" s="141">
        <v>168</v>
      </c>
      <c r="K202" s="141">
        <v>56.988999999999997</v>
      </c>
      <c r="L202" s="143"/>
      <c r="M202" s="145" t="s">
        <v>1</v>
      </c>
      <c r="N202" s="141" t="s">
        <v>87</v>
      </c>
      <c r="O202" s="141"/>
      <c r="P202" s="141"/>
      <c r="Q202" s="146"/>
      <c r="R202" s="141"/>
      <c r="S202" s="141"/>
      <c r="T202" s="141">
        <v>9.5</v>
      </c>
      <c r="U202" s="141">
        <v>342.6</v>
      </c>
      <c r="V202" s="141" t="s">
        <v>115</v>
      </c>
      <c r="W202" s="177" t="s">
        <v>122</v>
      </c>
      <c r="X202" s="141">
        <v>1</v>
      </c>
      <c r="Y202" s="141">
        <v>2</v>
      </c>
      <c r="Z202" s="141" t="s">
        <v>184</v>
      </c>
      <c r="AA202">
        <f t="shared" si="6"/>
        <v>66.326899999999995</v>
      </c>
      <c r="AB202">
        <f t="shared" si="7"/>
        <v>168.94981666666666</v>
      </c>
      <c r="AC202">
        <f t="shared" si="8"/>
        <v>63</v>
      </c>
      <c r="AD202"/>
      <c r="AE202"/>
      <c r="AF202"/>
      <c r="AG202"/>
      <c r="AH202"/>
      <c r="AI202"/>
      <c r="AJ202"/>
      <c r="AK202"/>
    </row>
    <row r="203" spans="2:37" ht="15.75" thickBot="1" x14ac:dyDescent="0.3">
      <c r="B203" s="147">
        <v>20230710</v>
      </c>
      <c r="C203" s="148">
        <v>332</v>
      </c>
      <c r="D203" s="149">
        <v>10</v>
      </c>
      <c r="E203" s="150">
        <v>63</v>
      </c>
      <c r="F203" s="149">
        <v>2</v>
      </c>
      <c r="G203" s="147">
        <v>55</v>
      </c>
      <c r="H203" s="147">
        <v>66</v>
      </c>
      <c r="I203" s="147">
        <v>19.681999999999999</v>
      </c>
      <c r="J203" s="147">
        <v>168</v>
      </c>
      <c r="K203" s="147">
        <v>57.024000000000001</v>
      </c>
      <c r="L203" s="149"/>
      <c r="M203" s="151" t="s">
        <v>1</v>
      </c>
      <c r="N203" s="147" t="s">
        <v>87</v>
      </c>
      <c r="O203" s="147">
        <v>5</v>
      </c>
      <c r="P203" s="147">
        <v>6</v>
      </c>
      <c r="Q203" s="152">
        <v>348</v>
      </c>
      <c r="R203" s="147"/>
      <c r="S203" s="147"/>
      <c r="T203" s="147">
        <v>13.1</v>
      </c>
      <c r="U203" s="147">
        <v>334.5</v>
      </c>
      <c r="V203" s="147" t="s">
        <v>115</v>
      </c>
      <c r="W203" s="153" t="s">
        <v>122</v>
      </c>
      <c r="X203" s="147">
        <v>0</v>
      </c>
      <c r="Y203" s="147">
        <v>2</v>
      </c>
      <c r="Z203" s="147"/>
      <c r="AA203">
        <f t="shared" si="6"/>
        <v>66.328033333333337</v>
      </c>
      <c r="AB203">
        <f t="shared" si="7"/>
        <v>168.9504</v>
      </c>
      <c r="AC203">
        <f t="shared" si="8"/>
        <v>63</v>
      </c>
      <c r="AD203"/>
      <c r="AE203"/>
      <c r="AF203"/>
      <c r="AG203"/>
      <c r="AH203"/>
      <c r="AI203"/>
      <c r="AJ203"/>
      <c r="AK203"/>
    </row>
    <row r="204" spans="2:37" x14ac:dyDescent="0.25">
      <c r="B204" s="141">
        <v>20230710</v>
      </c>
      <c r="C204" s="142">
        <v>412</v>
      </c>
      <c r="D204" s="143">
        <v>10</v>
      </c>
      <c r="E204" s="144">
        <v>64</v>
      </c>
      <c r="F204" s="143">
        <v>1</v>
      </c>
      <c r="G204" s="141">
        <v>55.4</v>
      </c>
      <c r="H204" s="141">
        <v>66</v>
      </c>
      <c r="I204" s="141">
        <v>24.963999999999999</v>
      </c>
      <c r="J204" s="141">
        <v>168</v>
      </c>
      <c r="K204" s="141">
        <v>55.978000000000002</v>
      </c>
      <c r="L204" s="143"/>
      <c r="M204" s="145" t="s">
        <v>1</v>
      </c>
      <c r="N204" s="141" t="s">
        <v>179</v>
      </c>
      <c r="O204" s="141"/>
      <c r="P204" s="141"/>
      <c r="Q204" s="146"/>
      <c r="R204" s="141"/>
      <c r="S204" s="141"/>
      <c r="T204" s="141">
        <v>0</v>
      </c>
      <c r="U204" s="141">
        <v>306.39999999999998</v>
      </c>
      <c r="V204" s="141" t="s">
        <v>115</v>
      </c>
      <c r="W204" s="102" t="s">
        <v>122</v>
      </c>
      <c r="X204" s="96">
        <v>1</v>
      </c>
      <c r="Y204" s="96">
        <v>1</v>
      </c>
      <c r="Z204" s="141" t="s">
        <v>184</v>
      </c>
      <c r="AA204">
        <f t="shared" si="6"/>
        <v>66.416066666666666</v>
      </c>
      <c r="AB204">
        <f t="shared" si="7"/>
        <v>168.93296666666666</v>
      </c>
      <c r="AC204">
        <f t="shared" si="8"/>
        <v>64</v>
      </c>
      <c r="AD204"/>
      <c r="AE204"/>
      <c r="AF204"/>
      <c r="AG204"/>
      <c r="AH204"/>
      <c r="AI204"/>
      <c r="AJ204"/>
      <c r="AK204"/>
    </row>
    <row r="205" spans="2:37" x14ac:dyDescent="0.25">
      <c r="B205" s="89">
        <v>20230710</v>
      </c>
      <c r="C205" s="90">
        <v>420</v>
      </c>
      <c r="D205" s="91">
        <v>10</v>
      </c>
      <c r="E205" s="92">
        <v>64</v>
      </c>
      <c r="F205" s="91">
        <v>2</v>
      </c>
      <c r="G205" s="89">
        <v>55.6</v>
      </c>
      <c r="H205" s="89">
        <v>66</v>
      </c>
      <c r="I205" s="89">
        <v>25.064</v>
      </c>
      <c r="J205" s="89">
        <v>168</v>
      </c>
      <c r="K205" s="89">
        <v>56.098999999999997</v>
      </c>
      <c r="L205" s="91"/>
      <c r="M205" s="93" t="s">
        <v>1</v>
      </c>
      <c r="N205" s="89" t="s">
        <v>179</v>
      </c>
      <c r="O205" s="89">
        <v>5</v>
      </c>
      <c r="P205" s="89">
        <v>8</v>
      </c>
      <c r="Q205" s="94">
        <v>356</v>
      </c>
      <c r="R205" s="89"/>
      <c r="S205" s="89"/>
      <c r="T205" s="89">
        <v>7.7</v>
      </c>
      <c r="U205" s="89">
        <v>323.60000000000002</v>
      </c>
      <c r="V205" s="89" t="s">
        <v>115</v>
      </c>
      <c r="W205" s="95" t="s">
        <v>122</v>
      </c>
      <c r="X205" s="89">
        <v>1</v>
      </c>
      <c r="Y205" s="89">
        <v>1</v>
      </c>
      <c r="Z205" s="89"/>
      <c r="AA205">
        <f t="shared" si="6"/>
        <v>66.417733333333331</v>
      </c>
      <c r="AB205">
        <f t="shared" si="7"/>
        <v>168.93498333333332</v>
      </c>
      <c r="AC205">
        <f t="shared" si="8"/>
        <v>64</v>
      </c>
      <c r="AD205"/>
      <c r="AE205"/>
      <c r="AF205"/>
      <c r="AG205"/>
      <c r="AH205"/>
      <c r="AI205"/>
      <c r="AJ205"/>
      <c r="AK205"/>
    </row>
    <row r="206" spans="2:37" x14ac:dyDescent="0.25">
      <c r="B206" s="105">
        <v>20230710</v>
      </c>
      <c r="C206" s="106">
        <v>420</v>
      </c>
      <c r="D206" s="107">
        <v>5</v>
      </c>
      <c r="E206" s="108">
        <v>18</v>
      </c>
      <c r="F206" s="107">
        <v>1</v>
      </c>
      <c r="G206" s="105">
        <v>55.6</v>
      </c>
      <c r="H206" s="105">
        <v>66</v>
      </c>
      <c r="I206" s="105">
        <v>25.064</v>
      </c>
      <c r="J206" s="105">
        <v>168</v>
      </c>
      <c r="K206" s="105">
        <v>56.098999999999997</v>
      </c>
      <c r="L206" s="107"/>
      <c r="M206" s="109" t="s">
        <v>1</v>
      </c>
      <c r="N206" s="105" t="s">
        <v>179</v>
      </c>
      <c r="O206" s="105"/>
      <c r="P206" s="105"/>
      <c r="Q206" s="110"/>
      <c r="R206" s="105"/>
      <c r="S206" s="105"/>
      <c r="T206" s="105"/>
      <c r="U206" s="105"/>
      <c r="V206" s="105"/>
      <c r="W206" s="111"/>
      <c r="X206" s="105"/>
      <c r="Y206" s="105"/>
      <c r="Z206" s="105"/>
      <c r="AA206">
        <f t="shared" si="6"/>
        <v>66.417733333333331</v>
      </c>
      <c r="AB206">
        <f t="shared" si="7"/>
        <v>168.93498333333332</v>
      </c>
      <c r="AC206">
        <f t="shared" si="8"/>
        <v>18</v>
      </c>
      <c r="AD206"/>
      <c r="AE206"/>
      <c r="AF206"/>
      <c r="AG206"/>
      <c r="AH206"/>
      <c r="AI206"/>
      <c r="AJ206"/>
      <c r="AK206"/>
    </row>
    <row r="207" spans="2:37" x14ac:dyDescent="0.25">
      <c r="B207" s="105">
        <v>20230710</v>
      </c>
      <c r="C207" s="105">
        <v>9999</v>
      </c>
      <c r="D207" s="107">
        <v>5</v>
      </c>
      <c r="E207" s="108">
        <v>18</v>
      </c>
      <c r="F207" s="107">
        <v>2</v>
      </c>
      <c r="G207" s="105">
        <v>9999</v>
      </c>
      <c r="H207" s="105">
        <v>66</v>
      </c>
      <c r="I207" s="105">
        <v>9999</v>
      </c>
      <c r="J207" s="105">
        <v>168</v>
      </c>
      <c r="K207" s="105">
        <v>9999</v>
      </c>
      <c r="L207" s="107"/>
      <c r="M207" s="109" t="s">
        <v>1</v>
      </c>
      <c r="N207" s="105" t="s">
        <v>179</v>
      </c>
      <c r="O207" s="105"/>
      <c r="P207" s="105"/>
      <c r="Q207" s="110"/>
      <c r="R207" s="105"/>
      <c r="S207" s="105"/>
      <c r="T207" s="105"/>
      <c r="U207" s="105"/>
      <c r="V207" s="105"/>
      <c r="W207" s="111"/>
      <c r="X207" s="105"/>
      <c r="Y207" s="105"/>
      <c r="Z207" s="105"/>
      <c r="AA207">
        <f t="shared" si="6"/>
        <v>232.65</v>
      </c>
      <c r="AB207">
        <f t="shared" si="7"/>
        <v>334.65</v>
      </c>
      <c r="AC207">
        <f t="shared" si="8"/>
        <v>18</v>
      </c>
      <c r="AD207"/>
      <c r="AE207"/>
      <c r="AF207"/>
      <c r="AG207"/>
      <c r="AH207"/>
      <c r="AI207"/>
      <c r="AJ207"/>
      <c r="AK207"/>
    </row>
    <row r="208" spans="2:37" x14ac:dyDescent="0.25">
      <c r="B208" s="96">
        <v>20230710</v>
      </c>
      <c r="C208" s="97">
        <v>510</v>
      </c>
      <c r="D208" s="98">
        <v>6</v>
      </c>
      <c r="E208" s="99">
        <v>65</v>
      </c>
      <c r="F208" s="98">
        <v>1</v>
      </c>
      <c r="G208" s="96">
        <v>55.5</v>
      </c>
      <c r="H208" s="96">
        <v>66</v>
      </c>
      <c r="I208" s="96">
        <v>29.995999999999999</v>
      </c>
      <c r="J208" s="96">
        <v>168</v>
      </c>
      <c r="K208" s="96">
        <v>55.948</v>
      </c>
      <c r="L208" s="98"/>
      <c r="M208" s="104" t="s">
        <v>1</v>
      </c>
      <c r="N208" s="96" t="s">
        <v>180</v>
      </c>
      <c r="O208" s="96"/>
      <c r="P208" s="96"/>
      <c r="Q208" s="101"/>
      <c r="R208" s="96"/>
      <c r="S208" s="96"/>
      <c r="T208" s="96">
        <v>9</v>
      </c>
      <c r="U208" s="96">
        <v>327.10000000000002</v>
      </c>
      <c r="V208" s="96" t="s">
        <v>115</v>
      </c>
      <c r="W208" s="102">
        <v>1</v>
      </c>
      <c r="X208" s="96">
        <v>1</v>
      </c>
      <c r="Y208" s="96">
        <v>3</v>
      </c>
      <c r="Z208" s="96"/>
      <c r="AA208">
        <f t="shared" si="6"/>
        <v>66.499933333333331</v>
      </c>
      <c r="AB208">
        <f t="shared" si="7"/>
        <v>168.93246666666667</v>
      </c>
      <c r="AC208">
        <f t="shared" si="8"/>
        <v>65</v>
      </c>
      <c r="AD208"/>
      <c r="AE208"/>
      <c r="AF208"/>
      <c r="AG208"/>
      <c r="AH208"/>
      <c r="AI208"/>
      <c r="AJ208"/>
      <c r="AK208"/>
    </row>
    <row r="209" spans="2:37" x14ac:dyDescent="0.25">
      <c r="B209" s="89">
        <v>20230710</v>
      </c>
      <c r="C209" s="90">
        <v>517</v>
      </c>
      <c r="D209" s="91">
        <v>6</v>
      </c>
      <c r="E209" s="92">
        <v>65</v>
      </c>
      <c r="F209" s="91">
        <v>2</v>
      </c>
      <c r="G209" s="89">
        <v>55.2</v>
      </c>
      <c r="H209" s="89">
        <v>66</v>
      </c>
      <c r="I209" s="89">
        <v>29.981999999999999</v>
      </c>
      <c r="J209" s="89">
        <v>168</v>
      </c>
      <c r="K209" s="89">
        <v>56.03</v>
      </c>
      <c r="L209" s="91"/>
      <c r="M209" s="93" t="s">
        <v>1</v>
      </c>
      <c r="N209" s="89" t="s">
        <v>180</v>
      </c>
      <c r="O209" s="89">
        <v>5</v>
      </c>
      <c r="P209" s="89">
        <v>7</v>
      </c>
      <c r="Q209" s="94">
        <v>363</v>
      </c>
      <c r="R209" s="89"/>
      <c r="S209" s="89"/>
      <c r="T209" s="89">
        <v>7.2</v>
      </c>
      <c r="U209" s="89">
        <v>329.5</v>
      </c>
      <c r="V209" s="89" t="s">
        <v>115</v>
      </c>
      <c r="W209" s="95">
        <v>1</v>
      </c>
      <c r="X209" s="89">
        <v>1</v>
      </c>
      <c r="Y209" s="89">
        <v>3</v>
      </c>
      <c r="Z209" s="89"/>
      <c r="AA209">
        <f t="shared" si="6"/>
        <v>66.499700000000004</v>
      </c>
      <c r="AB209">
        <f t="shared" si="7"/>
        <v>168.93383333333333</v>
      </c>
      <c r="AC209">
        <f t="shared" si="8"/>
        <v>65</v>
      </c>
      <c r="AD209"/>
      <c r="AE209"/>
      <c r="AF209"/>
      <c r="AG209"/>
      <c r="AH209"/>
      <c r="AI209"/>
      <c r="AJ209"/>
      <c r="AK209"/>
    </row>
    <row r="210" spans="2:37" x14ac:dyDescent="0.25">
      <c r="B210" s="105">
        <v>20230710</v>
      </c>
      <c r="C210" s="106">
        <v>517</v>
      </c>
      <c r="D210" s="107">
        <v>5</v>
      </c>
      <c r="E210" s="108">
        <v>19</v>
      </c>
      <c r="F210" s="107">
        <v>1</v>
      </c>
      <c r="G210" s="105">
        <v>55.2</v>
      </c>
      <c r="H210" s="105">
        <v>66</v>
      </c>
      <c r="I210" s="105">
        <v>29.981999999999999</v>
      </c>
      <c r="J210" s="105">
        <v>168</v>
      </c>
      <c r="K210" s="105">
        <v>56.03</v>
      </c>
      <c r="L210" s="107"/>
      <c r="M210" s="109" t="s">
        <v>1</v>
      </c>
      <c r="N210" s="105" t="s">
        <v>180</v>
      </c>
      <c r="O210" s="105"/>
      <c r="P210" s="105"/>
      <c r="Q210" s="110"/>
      <c r="R210" s="105"/>
      <c r="S210" s="105"/>
      <c r="T210" s="105"/>
      <c r="U210" s="105"/>
      <c r="V210" s="105"/>
      <c r="W210" s="111"/>
      <c r="X210" s="105"/>
      <c r="Y210" s="105"/>
      <c r="Z210" s="105"/>
      <c r="AA210">
        <f t="shared" si="6"/>
        <v>66.499700000000004</v>
      </c>
      <c r="AB210">
        <f t="shared" si="7"/>
        <v>168.93383333333333</v>
      </c>
      <c r="AC210">
        <f t="shared" si="8"/>
        <v>19</v>
      </c>
      <c r="AD210"/>
      <c r="AE210"/>
      <c r="AF210"/>
      <c r="AG210"/>
      <c r="AH210"/>
      <c r="AI210"/>
      <c r="AJ210"/>
      <c r="AK210"/>
    </row>
    <row r="211" spans="2:37" x14ac:dyDescent="0.25">
      <c r="B211" s="105">
        <v>20230710</v>
      </c>
      <c r="C211" s="105">
        <v>9999</v>
      </c>
      <c r="D211" s="107">
        <v>5</v>
      </c>
      <c r="E211" s="108">
        <v>19</v>
      </c>
      <c r="F211" s="107">
        <v>2</v>
      </c>
      <c r="G211" s="105">
        <v>9999</v>
      </c>
      <c r="H211" s="105">
        <v>66</v>
      </c>
      <c r="I211" s="105">
        <v>9999</v>
      </c>
      <c r="J211" s="105">
        <v>168</v>
      </c>
      <c r="K211" s="105">
        <v>9999</v>
      </c>
      <c r="L211" s="107"/>
      <c r="M211" s="109" t="s">
        <v>1</v>
      </c>
      <c r="N211" s="105" t="s">
        <v>180</v>
      </c>
      <c r="O211" s="105"/>
      <c r="P211" s="105"/>
      <c r="Q211" s="110"/>
      <c r="R211" s="105"/>
      <c r="S211" s="105"/>
      <c r="T211" s="105"/>
      <c r="U211" s="105"/>
      <c r="V211" s="105"/>
      <c r="W211" s="111"/>
      <c r="X211" s="105"/>
      <c r="Y211" s="105"/>
      <c r="Z211" s="105"/>
      <c r="AA211">
        <f t="shared" si="6"/>
        <v>232.65</v>
      </c>
      <c r="AB211">
        <f t="shared" si="7"/>
        <v>334.65</v>
      </c>
      <c r="AC211">
        <f t="shared" si="8"/>
        <v>19</v>
      </c>
      <c r="AD211"/>
      <c r="AE211"/>
      <c r="AF211"/>
      <c r="AG211"/>
      <c r="AH211"/>
      <c r="AI211"/>
      <c r="AJ211"/>
      <c r="AK211"/>
    </row>
    <row r="212" spans="2:37" x14ac:dyDescent="0.25">
      <c r="B212" s="96">
        <v>20230710</v>
      </c>
      <c r="C212" s="97">
        <v>607</v>
      </c>
      <c r="D212" s="98">
        <v>6</v>
      </c>
      <c r="E212" s="99">
        <v>66</v>
      </c>
      <c r="F212" s="98">
        <v>1</v>
      </c>
      <c r="G212" s="96">
        <v>44.8</v>
      </c>
      <c r="H212" s="96">
        <v>66</v>
      </c>
      <c r="I212" s="96">
        <v>34.981000000000002</v>
      </c>
      <c r="J212" s="96">
        <v>168</v>
      </c>
      <c r="K212" s="96">
        <v>55.927</v>
      </c>
      <c r="L212" s="98"/>
      <c r="M212" s="104" t="s">
        <v>1</v>
      </c>
      <c r="N212" s="96" t="s">
        <v>181</v>
      </c>
      <c r="O212" s="96"/>
      <c r="P212" s="96"/>
      <c r="Q212" s="101"/>
      <c r="R212" s="96"/>
      <c r="S212" s="96"/>
      <c r="T212" s="96">
        <v>9.6999999999999993</v>
      </c>
      <c r="U212" s="96">
        <v>330.8</v>
      </c>
      <c r="V212" s="96" t="s">
        <v>115</v>
      </c>
      <c r="W212" s="102" t="s">
        <v>122</v>
      </c>
      <c r="X212" s="96">
        <v>1</v>
      </c>
      <c r="Y212" s="96">
        <v>1</v>
      </c>
      <c r="Z212" s="96"/>
      <c r="AA212">
        <f t="shared" si="6"/>
        <v>66.583016666666666</v>
      </c>
      <c r="AB212">
        <f t="shared" si="7"/>
        <v>168.93211666666667</v>
      </c>
      <c r="AC212">
        <f t="shared" si="8"/>
        <v>66</v>
      </c>
      <c r="AD212"/>
      <c r="AE212"/>
      <c r="AF212"/>
      <c r="AG212"/>
      <c r="AH212"/>
      <c r="AI212"/>
      <c r="AJ212"/>
      <c r="AK212"/>
    </row>
    <row r="213" spans="2:37" x14ac:dyDescent="0.25">
      <c r="B213" s="89">
        <v>20230710</v>
      </c>
      <c r="C213" s="90">
        <v>613</v>
      </c>
      <c r="D213" s="91">
        <v>6</v>
      </c>
      <c r="E213" s="92">
        <v>66</v>
      </c>
      <c r="F213" s="91">
        <v>2</v>
      </c>
      <c r="G213" s="89">
        <v>44.9</v>
      </c>
      <c r="H213" s="89">
        <v>66</v>
      </c>
      <c r="I213" s="89">
        <v>35.020000000000003</v>
      </c>
      <c r="J213" s="89">
        <v>168</v>
      </c>
      <c r="K213" s="89">
        <v>56.012</v>
      </c>
      <c r="L213" s="91"/>
      <c r="M213" s="93" t="s">
        <v>1</v>
      </c>
      <c r="N213" s="89" t="s">
        <v>181</v>
      </c>
      <c r="O213" s="89">
        <v>5</v>
      </c>
      <c r="P213" s="89">
        <v>6</v>
      </c>
      <c r="Q213" s="94">
        <v>369</v>
      </c>
      <c r="R213" s="89"/>
      <c r="S213" s="89"/>
      <c r="T213" s="89">
        <v>8</v>
      </c>
      <c r="U213" s="89">
        <v>333.6</v>
      </c>
      <c r="V213" s="89" t="s">
        <v>115</v>
      </c>
      <c r="W213" s="95" t="s">
        <v>122</v>
      </c>
      <c r="X213" s="89">
        <v>1</v>
      </c>
      <c r="Y213" s="89">
        <v>1</v>
      </c>
      <c r="Z213" s="89"/>
      <c r="AA213">
        <f t="shared" si="6"/>
        <v>66.583666666666673</v>
      </c>
      <c r="AB213">
        <f t="shared" si="7"/>
        <v>168.93353333333334</v>
      </c>
      <c r="AC213">
        <f t="shared" si="8"/>
        <v>66</v>
      </c>
      <c r="AD213"/>
      <c r="AE213"/>
      <c r="AF213"/>
      <c r="AG213"/>
      <c r="AH213"/>
      <c r="AI213"/>
      <c r="AJ213"/>
      <c r="AK213"/>
    </row>
    <row r="214" spans="2:37" x14ac:dyDescent="0.25">
      <c r="B214" s="105">
        <v>20230710</v>
      </c>
      <c r="C214" s="106">
        <v>613</v>
      </c>
      <c r="D214" s="107">
        <v>5</v>
      </c>
      <c r="E214" s="108">
        <v>20</v>
      </c>
      <c r="F214" s="107">
        <v>1</v>
      </c>
      <c r="G214" s="105">
        <v>44.9</v>
      </c>
      <c r="H214" s="105">
        <v>66</v>
      </c>
      <c r="I214" s="105">
        <v>35.020000000000003</v>
      </c>
      <c r="J214" s="105">
        <v>168</v>
      </c>
      <c r="K214" s="105">
        <v>56.012</v>
      </c>
      <c r="L214" s="107"/>
      <c r="M214" s="109" t="s">
        <v>1</v>
      </c>
      <c r="N214" s="105" t="s">
        <v>181</v>
      </c>
      <c r="O214" s="105"/>
      <c r="P214" s="105"/>
      <c r="Q214" s="110"/>
      <c r="R214" s="105"/>
      <c r="S214" s="105"/>
      <c r="T214" s="105"/>
      <c r="U214" s="105"/>
      <c r="V214" s="105"/>
      <c r="W214" s="111"/>
      <c r="X214" s="105"/>
      <c r="Y214" s="105"/>
      <c r="Z214" s="105"/>
      <c r="AA214">
        <f t="shared" si="6"/>
        <v>66.583666666666673</v>
      </c>
      <c r="AB214">
        <f t="shared" si="7"/>
        <v>168.93353333333334</v>
      </c>
      <c r="AC214">
        <f t="shared" si="8"/>
        <v>20</v>
      </c>
      <c r="AD214"/>
      <c r="AE214"/>
      <c r="AF214"/>
      <c r="AG214"/>
      <c r="AH214"/>
      <c r="AI214"/>
      <c r="AJ214"/>
      <c r="AK214"/>
    </row>
    <row r="215" spans="2:37" x14ac:dyDescent="0.25">
      <c r="B215" s="105">
        <v>20230710</v>
      </c>
      <c r="C215" s="105">
        <v>9999</v>
      </c>
      <c r="D215" s="107">
        <v>5</v>
      </c>
      <c r="E215" s="108">
        <v>20</v>
      </c>
      <c r="F215" s="107">
        <v>2</v>
      </c>
      <c r="G215" s="105">
        <v>9999</v>
      </c>
      <c r="H215" s="105">
        <v>66</v>
      </c>
      <c r="I215" s="105">
        <v>9999</v>
      </c>
      <c r="J215" s="105">
        <v>168</v>
      </c>
      <c r="K215" s="105">
        <v>9999</v>
      </c>
      <c r="L215" s="107"/>
      <c r="M215" s="109" t="s">
        <v>1</v>
      </c>
      <c r="N215" s="105" t="s">
        <v>181</v>
      </c>
      <c r="O215" s="105"/>
      <c r="P215" s="105"/>
      <c r="Q215" s="110"/>
      <c r="R215" s="105"/>
      <c r="S215" s="105"/>
      <c r="T215" s="105"/>
      <c r="U215" s="105"/>
      <c r="V215" s="105"/>
      <c r="W215" s="111"/>
      <c r="X215" s="105"/>
      <c r="Y215" s="105"/>
      <c r="Z215" s="105"/>
      <c r="AA215">
        <f t="shared" si="6"/>
        <v>232.65</v>
      </c>
      <c r="AB215">
        <f t="shared" si="7"/>
        <v>334.65</v>
      </c>
      <c r="AC215">
        <f t="shared" si="8"/>
        <v>20</v>
      </c>
      <c r="AD215"/>
      <c r="AE215"/>
      <c r="AF215"/>
      <c r="AG215"/>
      <c r="AH215"/>
      <c r="AI215"/>
      <c r="AJ215"/>
      <c r="AK215"/>
    </row>
    <row r="216" spans="2:37" x14ac:dyDescent="0.25">
      <c r="B216" s="96">
        <v>20230710</v>
      </c>
      <c r="C216" s="97">
        <v>703</v>
      </c>
      <c r="D216" s="98">
        <v>6</v>
      </c>
      <c r="E216" s="99">
        <v>67</v>
      </c>
      <c r="F216" s="98">
        <v>1</v>
      </c>
      <c r="G216" s="96">
        <v>42.1</v>
      </c>
      <c r="H216" s="96">
        <v>66</v>
      </c>
      <c r="I216" s="96">
        <v>39.96</v>
      </c>
      <c r="J216" s="96">
        <v>168</v>
      </c>
      <c r="K216" s="96">
        <v>55.96</v>
      </c>
      <c r="L216" s="98"/>
      <c r="M216" s="104" t="s">
        <v>1</v>
      </c>
      <c r="N216" s="96" t="s">
        <v>182</v>
      </c>
      <c r="O216" s="96"/>
      <c r="P216" s="96"/>
      <c r="Q216" s="101"/>
      <c r="R216" s="96"/>
      <c r="S216" s="96"/>
      <c r="T216" s="96">
        <v>6.4</v>
      </c>
      <c r="U216" s="96">
        <v>41</v>
      </c>
      <c r="V216" s="96" t="s">
        <v>115</v>
      </c>
      <c r="W216" s="102" t="s">
        <v>122</v>
      </c>
      <c r="X216" s="96">
        <v>1</v>
      </c>
      <c r="Y216" s="96">
        <v>8</v>
      </c>
      <c r="Z216" s="96"/>
      <c r="AA216">
        <f t="shared" si="6"/>
        <v>66.665999999999997</v>
      </c>
      <c r="AB216">
        <f t="shared" si="7"/>
        <v>168.93266666666668</v>
      </c>
      <c r="AC216">
        <f t="shared" si="8"/>
        <v>67</v>
      </c>
      <c r="AD216"/>
      <c r="AE216"/>
      <c r="AF216"/>
      <c r="AG216"/>
      <c r="AH216"/>
      <c r="AI216"/>
      <c r="AJ216"/>
      <c r="AK216"/>
    </row>
    <row r="217" spans="2:37" x14ac:dyDescent="0.25">
      <c r="B217" s="89">
        <v>20230710</v>
      </c>
      <c r="C217" s="90">
        <v>709</v>
      </c>
      <c r="D217" s="91">
        <v>6</v>
      </c>
      <c r="E217" s="92">
        <v>67</v>
      </c>
      <c r="F217" s="91">
        <v>2</v>
      </c>
      <c r="G217" s="89">
        <v>42.3</v>
      </c>
      <c r="H217" s="89">
        <v>66</v>
      </c>
      <c r="I217" s="89">
        <v>40.000999999999998</v>
      </c>
      <c r="J217" s="89">
        <v>168</v>
      </c>
      <c r="K217" s="89">
        <v>56.037999999999997</v>
      </c>
      <c r="L217" s="91"/>
      <c r="M217" s="93" t="s">
        <v>1</v>
      </c>
      <c r="N217" s="89" t="s">
        <v>182</v>
      </c>
      <c r="O217" s="89">
        <v>5</v>
      </c>
      <c r="P217" s="89">
        <v>6</v>
      </c>
      <c r="Q217" s="94">
        <v>375</v>
      </c>
      <c r="R217" s="89"/>
      <c r="S217" s="89"/>
      <c r="T217" s="89">
        <v>6.6</v>
      </c>
      <c r="U217" s="89">
        <v>25.1</v>
      </c>
      <c r="V217" s="89" t="s">
        <v>115</v>
      </c>
      <c r="W217" s="95" t="s">
        <v>122</v>
      </c>
      <c r="X217" s="89">
        <v>1</v>
      </c>
      <c r="Y217" s="89">
        <v>8</v>
      </c>
      <c r="Z217" s="89"/>
      <c r="AA217">
        <f t="shared" si="6"/>
        <v>66.666683333333339</v>
      </c>
      <c r="AB217">
        <f t="shared" si="7"/>
        <v>168.93396666666666</v>
      </c>
      <c r="AC217">
        <f t="shared" si="8"/>
        <v>67</v>
      </c>
      <c r="AD217"/>
      <c r="AE217"/>
      <c r="AF217"/>
      <c r="AG217"/>
      <c r="AH217"/>
      <c r="AI217"/>
      <c r="AJ217"/>
      <c r="AK217"/>
    </row>
    <row r="218" spans="2:37" x14ac:dyDescent="0.25">
      <c r="B218" s="105">
        <v>20230710</v>
      </c>
      <c r="C218" s="106">
        <v>709</v>
      </c>
      <c r="D218" s="107">
        <v>5</v>
      </c>
      <c r="E218" s="108">
        <v>21</v>
      </c>
      <c r="F218" s="107">
        <v>1</v>
      </c>
      <c r="G218" s="105">
        <v>42.3</v>
      </c>
      <c r="H218" s="105">
        <v>66</v>
      </c>
      <c r="I218" s="105">
        <v>40.000999999999998</v>
      </c>
      <c r="J218" s="105">
        <v>168</v>
      </c>
      <c r="K218" s="105">
        <v>56.037999999999997</v>
      </c>
      <c r="L218" s="107"/>
      <c r="M218" s="109" t="s">
        <v>1</v>
      </c>
      <c r="N218" s="105" t="s">
        <v>182</v>
      </c>
      <c r="O218" s="105"/>
      <c r="P218" s="105"/>
      <c r="Q218" s="110"/>
      <c r="R218" s="105"/>
      <c r="S218" s="105"/>
      <c r="T218" s="105"/>
      <c r="U218" s="105"/>
      <c r="V218" s="105"/>
      <c r="W218" s="111"/>
      <c r="X218" s="105"/>
      <c r="Y218" s="105"/>
      <c r="Z218" s="105"/>
      <c r="AA218">
        <f t="shared" si="6"/>
        <v>66.666683333333339</v>
      </c>
      <c r="AB218">
        <f t="shared" si="7"/>
        <v>168.93396666666666</v>
      </c>
      <c r="AC218">
        <f t="shared" si="8"/>
        <v>21</v>
      </c>
      <c r="AD218"/>
      <c r="AE218"/>
      <c r="AF218"/>
      <c r="AG218"/>
      <c r="AH218"/>
      <c r="AI218"/>
      <c r="AJ218"/>
      <c r="AK218"/>
    </row>
    <row r="219" spans="2:37" x14ac:dyDescent="0.25">
      <c r="B219" s="105">
        <v>20230710</v>
      </c>
      <c r="C219" s="105">
        <v>9999</v>
      </c>
      <c r="D219" s="107">
        <v>5</v>
      </c>
      <c r="E219" s="108">
        <v>21</v>
      </c>
      <c r="F219" s="107">
        <v>2</v>
      </c>
      <c r="G219" s="105">
        <v>9999</v>
      </c>
      <c r="H219" s="105">
        <v>66</v>
      </c>
      <c r="I219" s="105">
        <v>9999</v>
      </c>
      <c r="J219" s="105">
        <v>168</v>
      </c>
      <c r="K219" s="105">
        <v>9999</v>
      </c>
      <c r="L219" s="107"/>
      <c r="M219" s="109" t="s">
        <v>1</v>
      </c>
      <c r="N219" s="105" t="s">
        <v>182</v>
      </c>
      <c r="O219" s="105"/>
      <c r="P219" s="105"/>
      <c r="Q219" s="110"/>
      <c r="R219" s="105"/>
      <c r="S219" s="105"/>
      <c r="T219" s="105"/>
      <c r="U219" s="105"/>
      <c r="V219" s="105"/>
      <c r="W219" s="111"/>
      <c r="X219" s="105"/>
      <c r="Y219" s="105"/>
      <c r="Z219" s="105"/>
      <c r="AA219">
        <f t="shared" si="6"/>
        <v>232.65</v>
      </c>
      <c r="AB219">
        <f t="shared" si="7"/>
        <v>334.65</v>
      </c>
      <c r="AC219">
        <f t="shared" si="8"/>
        <v>21</v>
      </c>
      <c r="AD219"/>
      <c r="AE219"/>
      <c r="AF219"/>
      <c r="AG219"/>
      <c r="AH219"/>
      <c r="AI219"/>
      <c r="AJ219"/>
      <c r="AK219"/>
    </row>
    <row r="220" spans="2:37" x14ac:dyDescent="0.25">
      <c r="B220" s="96">
        <v>20230710</v>
      </c>
      <c r="C220" s="97">
        <v>756</v>
      </c>
      <c r="D220" s="98">
        <v>10</v>
      </c>
      <c r="E220" s="99">
        <v>68</v>
      </c>
      <c r="F220" s="98">
        <v>1</v>
      </c>
      <c r="G220" s="96">
        <v>41.7</v>
      </c>
      <c r="H220" s="96">
        <v>66</v>
      </c>
      <c r="I220" s="96">
        <v>44.984999999999999</v>
      </c>
      <c r="J220" s="96">
        <v>168</v>
      </c>
      <c r="K220" s="96">
        <v>55.887999999999998</v>
      </c>
      <c r="L220" s="98"/>
      <c r="M220" s="104" t="s">
        <v>1</v>
      </c>
      <c r="N220" s="96" t="s">
        <v>183</v>
      </c>
      <c r="O220" s="96"/>
      <c r="P220" s="96"/>
      <c r="Q220" s="101"/>
      <c r="R220" s="96"/>
      <c r="S220" s="96"/>
      <c r="T220" s="96">
        <v>5.7</v>
      </c>
      <c r="U220" s="96">
        <v>349.5</v>
      </c>
      <c r="V220" s="96" t="s">
        <v>115</v>
      </c>
      <c r="W220" s="102" t="s">
        <v>122</v>
      </c>
      <c r="X220" s="96">
        <v>0</v>
      </c>
      <c r="Y220" s="96">
        <v>1</v>
      </c>
      <c r="Z220" s="96" t="s">
        <v>184</v>
      </c>
      <c r="AA220">
        <f t="shared" si="6"/>
        <v>66.749750000000006</v>
      </c>
      <c r="AB220">
        <f t="shared" si="7"/>
        <v>168.93146666666667</v>
      </c>
      <c r="AC220">
        <f t="shared" si="8"/>
        <v>68</v>
      </c>
      <c r="AD220"/>
      <c r="AE220"/>
      <c r="AF220"/>
      <c r="AG220"/>
      <c r="AH220"/>
      <c r="AI220"/>
      <c r="AJ220"/>
      <c r="AK220"/>
    </row>
    <row r="221" spans="2:37" x14ac:dyDescent="0.25">
      <c r="B221" s="89">
        <v>20230710</v>
      </c>
      <c r="C221" s="90">
        <v>802</v>
      </c>
      <c r="D221" s="91">
        <v>10</v>
      </c>
      <c r="E221" s="92">
        <v>68</v>
      </c>
      <c r="F221" s="91">
        <v>2</v>
      </c>
      <c r="G221" s="89">
        <v>41.7</v>
      </c>
      <c r="H221" s="89">
        <v>66</v>
      </c>
      <c r="I221" s="89">
        <v>45.052999999999997</v>
      </c>
      <c r="J221" s="89">
        <v>168</v>
      </c>
      <c r="K221" s="89">
        <v>55.966999999999999</v>
      </c>
      <c r="L221" s="91"/>
      <c r="M221" s="93" t="s">
        <v>1</v>
      </c>
      <c r="N221" s="89" t="s">
        <v>183</v>
      </c>
      <c r="O221" s="89">
        <v>5</v>
      </c>
      <c r="P221" s="89">
        <v>6</v>
      </c>
      <c r="Q221" s="94">
        <v>381</v>
      </c>
      <c r="R221" s="89"/>
      <c r="S221" s="89"/>
      <c r="T221" s="89">
        <v>5.2</v>
      </c>
      <c r="U221" s="89">
        <v>345.4</v>
      </c>
      <c r="V221" s="89" t="s">
        <v>115</v>
      </c>
      <c r="W221" s="95" t="s">
        <v>122</v>
      </c>
      <c r="X221" s="89">
        <v>0</v>
      </c>
      <c r="Y221" s="89">
        <v>1</v>
      </c>
      <c r="Z221" s="89"/>
      <c r="AA221">
        <f t="shared" si="6"/>
        <v>66.750883333333334</v>
      </c>
      <c r="AB221">
        <f t="shared" si="7"/>
        <v>168.93278333333333</v>
      </c>
      <c r="AC221">
        <f t="shared" si="8"/>
        <v>68</v>
      </c>
      <c r="AD221"/>
      <c r="AE221"/>
      <c r="AF221"/>
      <c r="AG221"/>
      <c r="AH221"/>
      <c r="AI221"/>
      <c r="AJ221"/>
      <c r="AK221"/>
    </row>
    <row r="222" spans="2:37" x14ac:dyDescent="0.25">
      <c r="B222" s="105">
        <v>20230710</v>
      </c>
      <c r="C222" s="106">
        <v>802</v>
      </c>
      <c r="D222" s="107">
        <v>5</v>
      </c>
      <c r="E222" s="108">
        <v>22</v>
      </c>
      <c r="F222" s="107">
        <v>1</v>
      </c>
      <c r="G222" s="105">
        <v>41.7</v>
      </c>
      <c r="H222" s="105">
        <v>66</v>
      </c>
      <c r="I222" s="105">
        <v>45.052999999999997</v>
      </c>
      <c r="J222" s="105">
        <v>168</v>
      </c>
      <c r="K222" s="105">
        <v>55.966999999999999</v>
      </c>
      <c r="L222" s="107"/>
      <c r="M222" s="109" t="s">
        <v>1</v>
      </c>
      <c r="N222" s="105" t="s">
        <v>183</v>
      </c>
      <c r="O222" s="105"/>
      <c r="P222" s="105"/>
      <c r="Q222" s="110"/>
      <c r="R222" s="105"/>
      <c r="S222" s="105"/>
      <c r="T222" s="105"/>
      <c r="U222" s="105"/>
      <c r="V222" s="105"/>
      <c r="W222" s="111"/>
      <c r="X222" s="105"/>
      <c r="Y222" s="105"/>
      <c r="Z222" s="105"/>
      <c r="AA222">
        <f t="shared" si="6"/>
        <v>66.750883333333334</v>
      </c>
      <c r="AB222">
        <f t="shared" si="7"/>
        <v>168.93278333333333</v>
      </c>
      <c r="AC222">
        <f t="shared" si="8"/>
        <v>22</v>
      </c>
      <c r="AD222"/>
      <c r="AE222"/>
      <c r="AF222"/>
      <c r="AG222"/>
      <c r="AH222"/>
      <c r="AI222"/>
      <c r="AJ222"/>
      <c r="AK222"/>
    </row>
    <row r="223" spans="2:37" x14ac:dyDescent="0.25">
      <c r="B223" s="105">
        <v>20230710</v>
      </c>
      <c r="C223" s="105">
        <v>9999</v>
      </c>
      <c r="D223" s="107">
        <v>5</v>
      </c>
      <c r="E223" s="108">
        <v>22</v>
      </c>
      <c r="F223" s="107">
        <v>2</v>
      </c>
      <c r="G223" s="105">
        <v>9999</v>
      </c>
      <c r="H223" s="105">
        <v>66</v>
      </c>
      <c r="I223" s="105">
        <v>9999</v>
      </c>
      <c r="J223" s="105">
        <v>168</v>
      </c>
      <c r="K223" s="105">
        <v>9999</v>
      </c>
      <c r="L223" s="107"/>
      <c r="M223" s="109" t="s">
        <v>1</v>
      </c>
      <c r="N223" s="105" t="s">
        <v>183</v>
      </c>
      <c r="O223" s="105"/>
      <c r="P223" s="105"/>
      <c r="Q223" s="110"/>
      <c r="R223" s="105"/>
      <c r="S223" s="105"/>
      <c r="T223" s="105"/>
      <c r="U223" s="105"/>
      <c r="V223" s="105"/>
      <c r="W223" s="111"/>
      <c r="X223" s="105"/>
      <c r="Y223" s="105"/>
      <c r="Z223" s="105"/>
      <c r="AA223">
        <f t="shared" si="6"/>
        <v>232.65</v>
      </c>
      <c r="AB223">
        <f t="shared" si="7"/>
        <v>334.65</v>
      </c>
      <c r="AC223">
        <f t="shared" si="8"/>
        <v>22</v>
      </c>
      <c r="AD223"/>
      <c r="AE223"/>
      <c r="AF223"/>
      <c r="AG223"/>
      <c r="AH223"/>
      <c r="AI223"/>
      <c r="AJ223"/>
      <c r="AK223"/>
    </row>
    <row r="224" spans="2:37" x14ac:dyDescent="0.25">
      <c r="B224" s="96">
        <v>20230710</v>
      </c>
      <c r="C224" s="97">
        <v>1412</v>
      </c>
      <c r="D224" s="98">
        <v>9</v>
      </c>
      <c r="E224" s="99">
        <v>69</v>
      </c>
      <c r="F224" s="98">
        <v>1</v>
      </c>
      <c r="G224" s="96">
        <v>49.2</v>
      </c>
      <c r="H224" s="96">
        <v>67</v>
      </c>
      <c r="I224" s="96">
        <v>38.1</v>
      </c>
      <c r="J224" s="96">
        <v>168</v>
      </c>
      <c r="K224" s="96">
        <v>55.970999999999997</v>
      </c>
      <c r="L224" s="98"/>
      <c r="M224" s="104" t="s">
        <v>1</v>
      </c>
      <c r="N224" s="96" t="s">
        <v>185</v>
      </c>
      <c r="O224" s="96"/>
      <c r="P224" s="96"/>
      <c r="Q224" s="101"/>
      <c r="R224" s="96"/>
      <c r="S224" s="96"/>
      <c r="T224" s="96">
        <v>17</v>
      </c>
      <c r="U224" s="96">
        <v>343.1</v>
      </c>
      <c r="V224" s="96" t="s">
        <v>55</v>
      </c>
      <c r="W224" s="102" t="s">
        <v>122</v>
      </c>
      <c r="X224" s="96">
        <v>0</v>
      </c>
      <c r="Y224" s="96">
        <v>5</v>
      </c>
      <c r="Z224" s="96" t="s">
        <v>187</v>
      </c>
      <c r="AA224">
        <f t="shared" si="6"/>
        <v>67.635000000000005</v>
      </c>
      <c r="AB224">
        <f t="shared" si="7"/>
        <v>168.93285</v>
      </c>
      <c r="AC224">
        <f t="shared" si="8"/>
        <v>69</v>
      </c>
      <c r="AD224"/>
      <c r="AE224"/>
      <c r="AF224"/>
      <c r="AG224"/>
      <c r="AH224"/>
      <c r="AI224"/>
      <c r="AJ224"/>
      <c r="AK224"/>
    </row>
    <row r="225" spans="2:37" ht="15.75" thickBot="1" x14ac:dyDescent="0.3">
      <c r="B225" s="147">
        <v>20230710</v>
      </c>
      <c r="C225" s="148">
        <v>1417</v>
      </c>
      <c r="D225" s="149">
        <v>9</v>
      </c>
      <c r="E225" s="150">
        <v>69</v>
      </c>
      <c r="F225" s="149">
        <v>2</v>
      </c>
      <c r="G225" s="147">
        <v>49.2</v>
      </c>
      <c r="H225" s="147">
        <v>67</v>
      </c>
      <c r="I225" s="147">
        <v>38.069000000000003</v>
      </c>
      <c r="J225" s="147">
        <v>168</v>
      </c>
      <c r="K225" s="147">
        <v>55.978000000000002</v>
      </c>
      <c r="L225" s="149"/>
      <c r="M225" s="151" t="s">
        <v>1</v>
      </c>
      <c r="N225" s="147" t="s">
        <v>185</v>
      </c>
      <c r="O225" s="147">
        <v>5</v>
      </c>
      <c r="P225" s="147">
        <v>5</v>
      </c>
      <c r="Q225" s="152">
        <v>386</v>
      </c>
      <c r="R225" s="147"/>
      <c r="S225" s="147"/>
      <c r="T225" s="147">
        <v>13.4</v>
      </c>
      <c r="U225" s="147">
        <v>330.5</v>
      </c>
      <c r="V225" s="147" t="s">
        <v>55</v>
      </c>
      <c r="W225" s="153" t="s">
        <v>122</v>
      </c>
      <c r="X225" s="147">
        <v>0</v>
      </c>
      <c r="Y225" s="147">
        <v>5</v>
      </c>
      <c r="Z225" s="147"/>
      <c r="AA225">
        <f t="shared" si="6"/>
        <v>67.634483333333336</v>
      </c>
      <c r="AB225">
        <f t="shared" si="7"/>
        <v>168.93296666666666</v>
      </c>
      <c r="AC225">
        <f t="shared" si="8"/>
        <v>69</v>
      </c>
      <c r="AD225"/>
      <c r="AE225"/>
      <c r="AF225"/>
      <c r="AG225"/>
      <c r="AH225"/>
      <c r="AI225"/>
      <c r="AJ225"/>
      <c r="AK225"/>
    </row>
    <row r="226" spans="2:37" ht="15.75" thickBot="1" x14ac:dyDescent="0.3">
      <c r="B226" s="161">
        <v>20230711</v>
      </c>
      <c r="C226" s="162">
        <v>1755</v>
      </c>
      <c r="D226" s="163">
        <v>13</v>
      </c>
      <c r="E226" s="164">
        <v>2</v>
      </c>
      <c r="F226" s="163">
        <v>0</v>
      </c>
      <c r="G226" s="161">
        <v>55.2</v>
      </c>
      <c r="H226" s="161">
        <v>66</v>
      </c>
      <c r="I226" s="161">
        <v>30.722999999999999</v>
      </c>
      <c r="J226" s="161">
        <v>168</v>
      </c>
      <c r="K226" s="161">
        <v>57.298000000000002</v>
      </c>
      <c r="L226" s="163"/>
      <c r="M226" s="165" t="s">
        <v>1</v>
      </c>
      <c r="N226" s="161" t="s">
        <v>188</v>
      </c>
      <c r="O226" s="161"/>
      <c r="P226" s="161"/>
      <c r="Q226" s="166"/>
      <c r="R226" s="161"/>
      <c r="S226" s="161"/>
      <c r="T226" s="161">
        <v>9.8000000000000007</v>
      </c>
      <c r="U226" s="161">
        <v>240</v>
      </c>
      <c r="V226" s="161"/>
      <c r="W226" s="167">
        <v>0</v>
      </c>
      <c r="X226" s="161">
        <v>0</v>
      </c>
      <c r="Y226" s="161"/>
      <c r="Z226" s="161" t="s">
        <v>186</v>
      </c>
      <c r="AA226">
        <f t="shared" si="6"/>
        <v>66.512050000000002</v>
      </c>
      <c r="AB226">
        <f t="shared" si="7"/>
        <v>168.95496666666668</v>
      </c>
      <c r="AC226">
        <f t="shared" si="8"/>
        <v>2</v>
      </c>
      <c r="AD226"/>
      <c r="AE226"/>
      <c r="AF226"/>
      <c r="AG226"/>
      <c r="AH226"/>
      <c r="AI226"/>
      <c r="AJ226"/>
      <c r="AK226"/>
    </row>
    <row r="227" spans="2:37" ht="15.75" thickBot="1" x14ac:dyDescent="0.3">
      <c r="B227" s="161">
        <v>20230711</v>
      </c>
      <c r="C227" s="162">
        <v>1809</v>
      </c>
      <c r="D227" s="163">
        <v>13</v>
      </c>
      <c r="E227" s="164">
        <v>2</v>
      </c>
      <c r="F227" s="163">
        <v>0</v>
      </c>
      <c r="G227" s="161">
        <v>55.2</v>
      </c>
      <c r="H227" s="161">
        <v>66</v>
      </c>
      <c r="I227" s="161">
        <v>30.722999999999999</v>
      </c>
      <c r="J227" s="161">
        <v>168</v>
      </c>
      <c r="K227" s="161">
        <v>57.298000000000002</v>
      </c>
      <c r="L227" s="163"/>
      <c r="M227" s="165" t="s">
        <v>1</v>
      </c>
      <c r="N227" s="161" t="s">
        <v>188</v>
      </c>
      <c r="O227" s="161"/>
      <c r="P227" s="161"/>
      <c r="Q227" s="166"/>
      <c r="R227" s="161"/>
      <c r="S227" s="161"/>
      <c r="T227" s="161">
        <v>9.8000000000000007</v>
      </c>
      <c r="U227" s="161">
        <v>240</v>
      </c>
      <c r="V227" s="161"/>
      <c r="W227" s="167">
        <v>0</v>
      </c>
      <c r="X227" s="161">
        <v>0</v>
      </c>
      <c r="Y227" s="161"/>
      <c r="Z227" s="161" t="s">
        <v>186</v>
      </c>
      <c r="AA227">
        <f t="shared" si="6"/>
        <v>66.512050000000002</v>
      </c>
      <c r="AB227">
        <f t="shared" si="7"/>
        <v>168.95496666666668</v>
      </c>
      <c r="AC227">
        <f t="shared" si="8"/>
        <v>2</v>
      </c>
      <c r="AD227"/>
      <c r="AE227"/>
      <c r="AF227"/>
      <c r="AG227"/>
      <c r="AH227"/>
      <c r="AI227"/>
      <c r="AJ227"/>
      <c r="AK227"/>
    </row>
    <row r="228" spans="2:37" x14ac:dyDescent="0.25">
      <c r="B228" s="154">
        <v>20230713</v>
      </c>
      <c r="C228" s="155">
        <v>2155</v>
      </c>
      <c r="D228" s="156">
        <v>12</v>
      </c>
      <c r="E228" s="157">
        <v>70</v>
      </c>
      <c r="F228" s="156">
        <v>1</v>
      </c>
      <c r="G228" s="154">
        <v>46.5</v>
      </c>
      <c r="H228" s="154">
        <v>65</v>
      </c>
      <c r="I228" s="154">
        <v>47.841000000000001</v>
      </c>
      <c r="J228" s="154">
        <v>168</v>
      </c>
      <c r="K228" s="154">
        <v>53.853999999999999</v>
      </c>
      <c r="L228" s="156"/>
      <c r="M228" s="158" t="s">
        <v>1</v>
      </c>
      <c r="N228" s="154" t="s">
        <v>58</v>
      </c>
      <c r="O228" s="154"/>
      <c r="P228" s="154"/>
      <c r="Q228" s="159"/>
      <c r="R228" s="154"/>
      <c r="S228" s="154"/>
      <c r="T228" s="154">
        <v>14.8</v>
      </c>
      <c r="U228" s="154">
        <v>159.4</v>
      </c>
      <c r="V228" s="154" t="s">
        <v>55</v>
      </c>
      <c r="W228" s="95" t="s">
        <v>122</v>
      </c>
      <c r="X228" s="89">
        <v>0</v>
      </c>
      <c r="Y228" s="89">
        <v>3</v>
      </c>
      <c r="Z228" s="154" t="s">
        <v>190</v>
      </c>
      <c r="AA228">
        <f t="shared" si="6"/>
        <v>65.797349999999994</v>
      </c>
      <c r="AB228">
        <f t="shared" si="7"/>
        <v>168.89756666666668</v>
      </c>
      <c r="AC228">
        <f t="shared" si="8"/>
        <v>70</v>
      </c>
      <c r="AD228"/>
      <c r="AE228"/>
      <c r="AF228"/>
      <c r="AG228"/>
      <c r="AH228"/>
      <c r="AI228"/>
      <c r="AJ228"/>
      <c r="AK228"/>
    </row>
    <row r="229" spans="2:37" x14ac:dyDescent="0.25">
      <c r="B229" s="96">
        <v>20230713</v>
      </c>
      <c r="C229" s="97">
        <v>2202</v>
      </c>
      <c r="D229" s="98">
        <v>12</v>
      </c>
      <c r="E229" s="99">
        <v>70</v>
      </c>
      <c r="F229" s="98">
        <v>2</v>
      </c>
      <c r="G229" s="96">
        <v>46.5</v>
      </c>
      <c r="H229" s="96">
        <v>65</v>
      </c>
      <c r="I229" s="96">
        <v>47.912999999999997</v>
      </c>
      <c r="J229" s="96">
        <v>168</v>
      </c>
      <c r="K229" s="96">
        <v>53.826999999999998</v>
      </c>
      <c r="L229" s="98"/>
      <c r="M229" s="104" t="s">
        <v>1</v>
      </c>
      <c r="N229" s="96" t="s">
        <v>58</v>
      </c>
      <c r="O229" s="96">
        <v>22</v>
      </c>
      <c r="P229" s="96">
        <v>7</v>
      </c>
      <c r="Q229" s="101">
        <v>7</v>
      </c>
      <c r="R229" s="96"/>
      <c r="S229" s="96"/>
      <c r="T229" s="96">
        <v>6.5</v>
      </c>
      <c r="U229" s="96">
        <v>87.1</v>
      </c>
      <c r="V229" s="96" t="s">
        <v>55</v>
      </c>
      <c r="W229" s="102" t="s">
        <v>122</v>
      </c>
      <c r="X229" s="96">
        <v>0</v>
      </c>
      <c r="Y229" s="96">
        <v>3</v>
      </c>
      <c r="Z229" s="96"/>
      <c r="AA229">
        <f t="shared" si="6"/>
        <v>65.798550000000006</v>
      </c>
      <c r="AB229">
        <f t="shared" si="7"/>
        <v>168.89711666666668</v>
      </c>
      <c r="AC229">
        <f t="shared" si="8"/>
        <v>70</v>
      </c>
      <c r="AD229"/>
      <c r="AE229"/>
      <c r="AF229"/>
      <c r="AG229"/>
      <c r="AH229"/>
      <c r="AI229"/>
      <c r="AJ229"/>
      <c r="AK229"/>
    </row>
    <row r="230" spans="2:37" x14ac:dyDescent="0.25">
      <c r="B230" s="105">
        <v>20230713</v>
      </c>
      <c r="C230" s="106">
        <v>2202</v>
      </c>
      <c r="D230" s="107">
        <v>5</v>
      </c>
      <c r="E230" s="108">
        <v>23</v>
      </c>
      <c r="F230" s="107">
        <v>1</v>
      </c>
      <c r="G230" s="105">
        <v>46.5</v>
      </c>
      <c r="H230" s="105">
        <v>65</v>
      </c>
      <c r="I230" s="105">
        <v>47.912999999999997</v>
      </c>
      <c r="J230" s="105">
        <v>168</v>
      </c>
      <c r="K230" s="105">
        <v>53.826999999999998</v>
      </c>
      <c r="L230" s="107"/>
      <c r="M230" s="109" t="s">
        <v>1</v>
      </c>
      <c r="N230" s="105" t="s">
        <v>58</v>
      </c>
      <c r="O230" s="105"/>
      <c r="P230" s="105"/>
      <c r="Q230" s="110"/>
      <c r="R230" s="105"/>
      <c r="S230" s="105"/>
      <c r="T230" s="105"/>
      <c r="U230" s="105"/>
      <c r="V230" s="105"/>
      <c r="W230" s="111"/>
      <c r="X230" s="105"/>
      <c r="Y230" s="105"/>
      <c r="Z230" s="105"/>
      <c r="AA230">
        <f t="shared" si="6"/>
        <v>65.798550000000006</v>
      </c>
      <c r="AB230">
        <f t="shared" si="7"/>
        <v>168.89711666666668</v>
      </c>
      <c r="AC230">
        <f t="shared" si="8"/>
        <v>23</v>
      </c>
      <c r="AD230"/>
      <c r="AE230"/>
      <c r="AF230"/>
      <c r="AG230"/>
      <c r="AH230"/>
      <c r="AI230"/>
      <c r="AJ230"/>
      <c r="AK230"/>
    </row>
    <row r="231" spans="2:37" x14ac:dyDescent="0.25">
      <c r="B231" s="105">
        <v>20230713</v>
      </c>
      <c r="C231" s="105">
        <v>9999</v>
      </c>
      <c r="D231" s="107">
        <v>5</v>
      </c>
      <c r="E231" s="108">
        <v>23</v>
      </c>
      <c r="F231" s="107">
        <v>2</v>
      </c>
      <c r="G231" s="105">
        <v>9999</v>
      </c>
      <c r="H231" s="105">
        <v>65</v>
      </c>
      <c r="I231" s="105">
        <v>9999</v>
      </c>
      <c r="J231" s="105">
        <v>168</v>
      </c>
      <c r="K231" s="105">
        <v>9999</v>
      </c>
      <c r="L231" s="107"/>
      <c r="M231" s="109" t="s">
        <v>1</v>
      </c>
      <c r="N231" s="105" t="s">
        <v>58</v>
      </c>
      <c r="O231" s="105"/>
      <c r="P231" s="105"/>
      <c r="Q231" s="110"/>
      <c r="R231" s="105"/>
      <c r="S231" s="105"/>
      <c r="T231" s="105"/>
      <c r="U231" s="105"/>
      <c r="V231" s="105"/>
      <c r="W231" s="111"/>
      <c r="X231" s="105"/>
      <c r="Y231" s="105"/>
      <c r="Z231" s="105"/>
      <c r="AA231">
        <f t="shared" si="6"/>
        <v>231.65</v>
      </c>
      <c r="AB231">
        <f t="shared" si="7"/>
        <v>334.65</v>
      </c>
      <c r="AC231">
        <f t="shared" si="8"/>
        <v>23</v>
      </c>
      <c r="AD231"/>
      <c r="AE231"/>
      <c r="AF231"/>
      <c r="AG231"/>
      <c r="AH231"/>
      <c r="AI231"/>
      <c r="AJ231"/>
      <c r="AK231"/>
    </row>
    <row r="232" spans="2:37" x14ac:dyDescent="0.25">
      <c r="B232" s="154">
        <v>20230713</v>
      </c>
      <c r="C232" s="155">
        <v>2224</v>
      </c>
      <c r="D232" s="156">
        <v>1</v>
      </c>
      <c r="E232" s="157">
        <v>71</v>
      </c>
      <c r="F232" s="156">
        <v>1</v>
      </c>
      <c r="G232" s="154">
        <v>45.5</v>
      </c>
      <c r="H232" s="154">
        <v>65</v>
      </c>
      <c r="I232" s="154">
        <v>47.029000000000003</v>
      </c>
      <c r="J232" s="154">
        <v>168</v>
      </c>
      <c r="K232" s="154">
        <v>50.588999999999999</v>
      </c>
      <c r="L232" s="156"/>
      <c r="M232" s="158" t="s">
        <v>1</v>
      </c>
      <c r="N232" s="154" t="s">
        <v>189</v>
      </c>
      <c r="O232" s="154"/>
      <c r="P232" s="154"/>
      <c r="Q232" s="159"/>
      <c r="R232" s="154"/>
      <c r="S232" s="154"/>
      <c r="T232" s="154">
        <v>15.5</v>
      </c>
      <c r="U232" s="154">
        <v>71</v>
      </c>
      <c r="V232" s="154" t="s">
        <v>55</v>
      </c>
      <c r="W232" s="160" t="s">
        <v>122</v>
      </c>
      <c r="X232" s="154">
        <v>0</v>
      </c>
      <c r="Y232" s="154">
        <v>3</v>
      </c>
      <c r="Z232" s="154"/>
      <c r="AA232">
        <f t="shared" si="6"/>
        <v>65.783816666666667</v>
      </c>
      <c r="AB232">
        <f t="shared" si="7"/>
        <v>168.84315000000001</v>
      </c>
      <c r="AC232">
        <f t="shared" si="8"/>
        <v>71</v>
      </c>
      <c r="AD232"/>
      <c r="AE232"/>
      <c r="AF232"/>
      <c r="AG232"/>
      <c r="AH232"/>
      <c r="AI232"/>
      <c r="AJ232"/>
      <c r="AK232"/>
    </row>
    <row r="233" spans="2:37" x14ac:dyDescent="0.25">
      <c r="B233" s="96">
        <v>20230713</v>
      </c>
      <c r="C233" s="97">
        <v>2228</v>
      </c>
      <c r="D233" s="98">
        <v>1</v>
      </c>
      <c r="E233" s="99">
        <v>71</v>
      </c>
      <c r="F233" s="98">
        <v>2</v>
      </c>
      <c r="G233" s="96">
        <v>45.3</v>
      </c>
      <c r="H233" s="96">
        <v>65</v>
      </c>
      <c r="I233" s="96">
        <v>47.112000000000002</v>
      </c>
      <c r="J233" s="96">
        <v>168</v>
      </c>
      <c r="K233" s="96">
        <v>50.631</v>
      </c>
      <c r="L233" s="98"/>
      <c r="M233" s="104" t="s">
        <v>1</v>
      </c>
      <c r="N233" s="96" t="s">
        <v>189</v>
      </c>
      <c r="O233" s="96">
        <v>22</v>
      </c>
      <c r="P233" s="96">
        <v>4</v>
      </c>
      <c r="Q233" s="101">
        <v>11</v>
      </c>
      <c r="R233" s="96"/>
      <c r="S233" s="96"/>
      <c r="T233" s="96">
        <v>9.1</v>
      </c>
      <c r="U233" s="96">
        <v>91.1</v>
      </c>
      <c r="V233" s="96" t="s">
        <v>55</v>
      </c>
      <c r="W233" s="102" t="s">
        <v>122</v>
      </c>
      <c r="X233" s="96">
        <v>0</v>
      </c>
      <c r="Y233" s="96">
        <v>3</v>
      </c>
      <c r="Z233" s="96"/>
      <c r="AA233">
        <f t="shared" si="6"/>
        <v>65.785200000000003</v>
      </c>
      <c r="AB233">
        <f t="shared" si="7"/>
        <v>168.84385</v>
      </c>
      <c r="AC233">
        <f t="shared" si="8"/>
        <v>71</v>
      </c>
      <c r="AD233"/>
      <c r="AE233"/>
      <c r="AF233"/>
      <c r="AG233"/>
      <c r="AH233"/>
      <c r="AI233"/>
      <c r="AJ233"/>
      <c r="AK233"/>
    </row>
    <row r="234" spans="2:37" x14ac:dyDescent="0.25">
      <c r="B234" s="154">
        <v>20230713</v>
      </c>
      <c r="C234" s="155">
        <v>2241</v>
      </c>
      <c r="D234" s="156">
        <v>6</v>
      </c>
      <c r="E234" s="157">
        <v>72</v>
      </c>
      <c r="F234" s="156">
        <v>1</v>
      </c>
      <c r="G234" s="154">
        <v>51.3</v>
      </c>
      <c r="H234" s="154">
        <v>65</v>
      </c>
      <c r="I234" s="154">
        <v>46.274000000000001</v>
      </c>
      <c r="J234" s="154">
        <v>168</v>
      </c>
      <c r="K234" s="154">
        <v>47.670999999999999</v>
      </c>
      <c r="L234" s="156"/>
      <c r="M234" s="158" t="s">
        <v>1</v>
      </c>
      <c r="N234" s="154" t="s">
        <v>129</v>
      </c>
      <c r="O234" s="154"/>
      <c r="P234" s="154"/>
      <c r="Q234" s="159"/>
      <c r="R234" s="154"/>
      <c r="S234" s="154"/>
      <c r="T234" s="154">
        <v>8.8000000000000007</v>
      </c>
      <c r="U234" s="154">
        <v>100.7</v>
      </c>
      <c r="V234" s="154" t="s">
        <v>55</v>
      </c>
      <c r="W234" s="160" t="s">
        <v>122</v>
      </c>
      <c r="X234" s="154">
        <v>0</v>
      </c>
      <c r="Y234" s="154">
        <v>4</v>
      </c>
      <c r="Z234" s="154" t="s">
        <v>191</v>
      </c>
      <c r="AA234">
        <f t="shared" si="6"/>
        <v>65.771233333333328</v>
      </c>
      <c r="AB234">
        <f t="shared" si="7"/>
        <v>168.79451666666668</v>
      </c>
      <c r="AC234">
        <f t="shared" si="8"/>
        <v>72</v>
      </c>
      <c r="AD234"/>
      <c r="AE234"/>
      <c r="AF234"/>
      <c r="AG234"/>
      <c r="AH234"/>
      <c r="AI234"/>
      <c r="AJ234"/>
      <c r="AK234"/>
    </row>
    <row r="235" spans="2:37" x14ac:dyDescent="0.25">
      <c r="B235" s="96">
        <v>20230713</v>
      </c>
      <c r="C235" s="97">
        <v>2248</v>
      </c>
      <c r="D235" s="98">
        <v>6</v>
      </c>
      <c r="E235" s="99">
        <v>72</v>
      </c>
      <c r="F235" s="98">
        <v>2</v>
      </c>
      <c r="G235" s="96">
        <v>49.7</v>
      </c>
      <c r="H235" s="96">
        <v>65</v>
      </c>
      <c r="I235" s="96">
        <v>46.451999999999998</v>
      </c>
      <c r="J235" s="96">
        <v>168</v>
      </c>
      <c r="K235" s="96">
        <v>47.557000000000002</v>
      </c>
      <c r="L235" s="98"/>
      <c r="M235" s="104" t="s">
        <v>1</v>
      </c>
      <c r="N235" s="96" t="s">
        <v>129</v>
      </c>
      <c r="O235" s="96">
        <v>22</v>
      </c>
      <c r="P235" s="96">
        <v>7</v>
      </c>
      <c r="Q235" s="101">
        <v>18</v>
      </c>
      <c r="R235" s="96"/>
      <c r="S235" s="96"/>
      <c r="T235" s="96">
        <v>15.1</v>
      </c>
      <c r="U235" s="96">
        <v>73.599999999999994</v>
      </c>
      <c r="V235" s="96" t="s">
        <v>55</v>
      </c>
      <c r="W235" s="102" t="s">
        <v>122</v>
      </c>
      <c r="X235" s="96">
        <v>0</v>
      </c>
      <c r="Y235" s="96">
        <v>4</v>
      </c>
      <c r="Z235" s="96"/>
      <c r="AA235">
        <f t="shared" ref="AA235:AA261" si="9">H235+I235/60</f>
        <v>65.774199999999993</v>
      </c>
      <c r="AB235">
        <f t="shared" ref="AB235:AB261" si="10">J235+K235/60</f>
        <v>168.79261666666667</v>
      </c>
      <c r="AC235">
        <f t="shared" ref="AC235:AC261" si="11">E235</f>
        <v>72</v>
      </c>
      <c r="AD235"/>
      <c r="AE235"/>
      <c r="AF235"/>
      <c r="AG235"/>
      <c r="AH235"/>
      <c r="AI235"/>
      <c r="AJ235"/>
      <c r="AK235"/>
    </row>
    <row r="236" spans="2:37" x14ac:dyDescent="0.25">
      <c r="B236" s="105">
        <v>20230713</v>
      </c>
      <c r="C236" s="106">
        <v>2248</v>
      </c>
      <c r="D236" s="107">
        <v>5</v>
      </c>
      <c r="E236" s="108">
        <v>24</v>
      </c>
      <c r="F236" s="107">
        <v>1</v>
      </c>
      <c r="G236" s="105">
        <v>49.7</v>
      </c>
      <c r="H236" s="105">
        <v>65</v>
      </c>
      <c r="I236" s="105">
        <v>46.451999999999998</v>
      </c>
      <c r="J236" s="105">
        <v>168</v>
      </c>
      <c r="K236" s="105">
        <v>47.557000000000002</v>
      </c>
      <c r="L236" s="107"/>
      <c r="M236" s="109" t="s">
        <v>1</v>
      </c>
      <c r="N236" s="105" t="s">
        <v>129</v>
      </c>
      <c r="O236" s="105"/>
      <c r="P236" s="105"/>
      <c r="Q236" s="110"/>
      <c r="R236" s="105"/>
      <c r="S236" s="105"/>
      <c r="T236" s="105"/>
      <c r="U236" s="105"/>
      <c r="V236" s="105"/>
      <c r="W236" s="111"/>
      <c r="X236" s="105"/>
      <c r="Y236" s="105"/>
      <c r="Z236" s="105"/>
      <c r="AA236">
        <f t="shared" si="9"/>
        <v>65.774199999999993</v>
      </c>
      <c r="AB236">
        <f t="shared" si="10"/>
        <v>168.79261666666667</v>
      </c>
      <c r="AC236">
        <f t="shared" si="11"/>
        <v>24</v>
      </c>
      <c r="AD236"/>
      <c r="AE236"/>
      <c r="AF236"/>
      <c r="AG236"/>
      <c r="AH236"/>
      <c r="AI236"/>
      <c r="AJ236"/>
      <c r="AK236"/>
    </row>
    <row r="237" spans="2:37" x14ac:dyDescent="0.25">
      <c r="B237" s="105">
        <v>20230713</v>
      </c>
      <c r="C237" s="105">
        <v>9999</v>
      </c>
      <c r="D237" s="107">
        <v>5</v>
      </c>
      <c r="E237" s="108">
        <v>24</v>
      </c>
      <c r="F237" s="107">
        <v>2</v>
      </c>
      <c r="G237" s="105">
        <v>9999</v>
      </c>
      <c r="H237" s="105">
        <v>65</v>
      </c>
      <c r="I237" s="105">
        <v>9999</v>
      </c>
      <c r="J237" s="105">
        <v>168</v>
      </c>
      <c r="K237" s="105">
        <v>9999</v>
      </c>
      <c r="L237" s="107"/>
      <c r="M237" s="109" t="s">
        <v>1</v>
      </c>
      <c r="N237" s="105" t="s">
        <v>129</v>
      </c>
      <c r="O237" s="105"/>
      <c r="P237" s="105"/>
      <c r="Q237" s="110"/>
      <c r="R237" s="105"/>
      <c r="S237" s="105"/>
      <c r="T237" s="105"/>
      <c r="U237" s="105"/>
      <c r="V237" s="105"/>
      <c r="W237" s="111"/>
      <c r="X237" s="105"/>
      <c r="Y237" s="105"/>
      <c r="Z237" s="105"/>
      <c r="AA237">
        <f t="shared" si="9"/>
        <v>231.65</v>
      </c>
      <c r="AB237">
        <f t="shared" si="10"/>
        <v>334.65</v>
      </c>
      <c r="AC237">
        <f t="shared" si="11"/>
        <v>24</v>
      </c>
      <c r="AD237"/>
      <c r="AE237"/>
      <c r="AF237"/>
      <c r="AG237"/>
      <c r="AH237"/>
      <c r="AI237"/>
      <c r="AJ237"/>
      <c r="AK237"/>
    </row>
    <row r="238" spans="2:37" x14ac:dyDescent="0.25">
      <c r="B238" s="154">
        <v>20230713</v>
      </c>
      <c r="C238" s="90">
        <v>2320</v>
      </c>
      <c r="D238" s="156">
        <v>6</v>
      </c>
      <c r="E238" s="92">
        <v>73</v>
      </c>
      <c r="F238" s="156">
        <v>1</v>
      </c>
      <c r="G238" s="89">
        <v>49.8</v>
      </c>
      <c r="H238" s="154">
        <v>65</v>
      </c>
      <c r="I238" s="89">
        <v>44.755000000000003</v>
      </c>
      <c r="J238" s="154">
        <v>168</v>
      </c>
      <c r="K238" s="89">
        <v>41.588999999999999</v>
      </c>
      <c r="L238" s="91"/>
      <c r="M238" s="93" t="s">
        <v>1</v>
      </c>
      <c r="N238" s="89" t="s">
        <v>126</v>
      </c>
      <c r="O238" s="89"/>
      <c r="P238" s="89"/>
      <c r="Q238" s="94"/>
      <c r="R238" s="89"/>
      <c r="S238" s="89"/>
      <c r="T238" s="89">
        <v>15.8</v>
      </c>
      <c r="U238" s="89">
        <v>100.1</v>
      </c>
      <c r="V238" s="89" t="s">
        <v>55</v>
      </c>
      <c r="W238" s="95" t="s">
        <v>122</v>
      </c>
      <c r="X238" s="89">
        <v>0</v>
      </c>
      <c r="Y238" s="89">
        <v>10</v>
      </c>
      <c r="Z238" s="89" t="s">
        <v>191</v>
      </c>
      <c r="AA238">
        <f t="shared" si="9"/>
        <v>65.745916666666673</v>
      </c>
      <c r="AB238">
        <f t="shared" si="10"/>
        <v>168.69315</v>
      </c>
      <c r="AC238">
        <f t="shared" si="11"/>
        <v>73</v>
      </c>
      <c r="AD238"/>
      <c r="AE238"/>
      <c r="AF238"/>
      <c r="AG238"/>
      <c r="AH238"/>
      <c r="AI238"/>
      <c r="AJ238"/>
      <c r="AK238"/>
    </row>
    <row r="239" spans="2:37" x14ac:dyDescent="0.25">
      <c r="B239" s="96">
        <v>20230713</v>
      </c>
      <c r="C239" s="97">
        <v>2328</v>
      </c>
      <c r="D239" s="98">
        <v>6</v>
      </c>
      <c r="E239" s="99">
        <v>73</v>
      </c>
      <c r="F239" s="98">
        <v>2</v>
      </c>
      <c r="G239" s="96">
        <v>50</v>
      </c>
      <c r="H239" s="96">
        <v>65</v>
      </c>
      <c r="I239" s="96">
        <v>44.936</v>
      </c>
      <c r="J239" s="96">
        <v>168</v>
      </c>
      <c r="K239" s="96">
        <v>41.542000000000002</v>
      </c>
      <c r="L239" s="98"/>
      <c r="M239" s="104" t="s">
        <v>1</v>
      </c>
      <c r="N239" s="96" t="s">
        <v>126</v>
      </c>
      <c r="O239" s="96">
        <v>22</v>
      </c>
      <c r="P239" s="96">
        <v>8</v>
      </c>
      <c r="Q239" s="101">
        <v>14</v>
      </c>
      <c r="R239" s="96"/>
      <c r="S239" s="96"/>
      <c r="T239" s="96">
        <v>8.3000000000000007</v>
      </c>
      <c r="U239" s="96">
        <v>77.5</v>
      </c>
      <c r="V239" s="96" t="s">
        <v>55</v>
      </c>
      <c r="W239" s="102" t="s">
        <v>122</v>
      </c>
      <c r="X239" s="96">
        <v>0</v>
      </c>
      <c r="Y239" s="96">
        <v>10</v>
      </c>
      <c r="Z239" s="96"/>
      <c r="AA239">
        <f t="shared" si="9"/>
        <v>65.748933333333326</v>
      </c>
      <c r="AB239">
        <f t="shared" si="10"/>
        <v>168.69236666666666</v>
      </c>
      <c r="AC239">
        <f t="shared" si="11"/>
        <v>73</v>
      </c>
      <c r="AD239"/>
      <c r="AE239"/>
      <c r="AF239"/>
      <c r="AG239"/>
      <c r="AH239"/>
      <c r="AI239"/>
      <c r="AJ239"/>
      <c r="AK239"/>
    </row>
    <row r="240" spans="2:37" x14ac:dyDescent="0.25">
      <c r="B240" s="105">
        <v>20230713</v>
      </c>
      <c r="C240" s="106">
        <v>2328</v>
      </c>
      <c r="D240" s="107">
        <v>5</v>
      </c>
      <c r="E240" s="108">
        <v>25</v>
      </c>
      <c r="F240" s="107">
        <v>1</v>
      </c>
      <c r="G240" s="105">
        <v>50</v>
      </c>
      <c r="H240" s="105">
        <v>65</v>
      </c>
      <c r="I240" s="105">
        <v>44.936</v>
      </c>
      <c r="J240" s="105">
        <v>168</v>
      </c>
      <c r="K240" s="105">
        <v>41.542000000000002</v>
      </c>
      <c r="L240" s="107"/>
      <c r="M240" s="109" t="s">
        <v>1</v>
      </c>
      <c r="N240" s="105" t="s">
        <v>126</v>
      </c>
      <c r="O240" s="105"/>
      <c r="P240" s="105"/>
      <c r="Q240" s="110"/>
      <c r="R240" s="105"/>
      <c r="S240" s="105"/>
      <c r="T240" s="105"/>
      <c r="U240" s="105"/>
      <c r="V240" s="105"/>
      <c r="W240" s="111"/>
      <c r="X240" s="105"/>
      <c r="Y240" s="105"/>
      <c r="Z240" s="105"/>
      <c r="AA240">
        <f t="shared" si="9"/>
        <v>65.748933333333326</v>
      </c>
      <c r="AB240">
        <f t="shared" si="10"/>
        <v>168.69236666666666</v>
      </c>
      <c r="AC240">
        <f t="shared" si="11"/>
        <v>25</v>
      </c>
      <c r="AD240"/>
      <c r="AE240"/>
      <c r="AF240"/>
      <c r="AG240"/>
      <c r="AH240"/>
      <c r="AI240"/>
      <c r="AJ240"/>
      <c r="AK240"/>
    </row>
    <row r="241" spans="2:37" x14ac:dyDescent="0.25">
      <c r="B241" s="105">
        <v>20230713</v>
      </c>
      <c r="C241" s="106">
        <v>9999</v>
      </c>
      <c r="D241" s="107">
        <v>5</v>
      </c>
      <c r="E241" s="108">
        <v>25</v>
      </c>
      <c r="F241" s="107">
        <v>2</v>
      </c>
      <c r="G241" s="105">
        <v>9999</v>
      </c>
      <c r="H241" s="105">
        <v>65</v>
      </c>
      <c r="I241" s="105">
        <v>9999</v>
      </c>
      <c r="J241" s="105">
        <v>168</v>
      </c>
      <c r="K241" s="105">
        <v>9999</v>
      </c>
      <c r="L241" s="107"/>
      <c r="M241" s="109" t="s">
        <v>1</v>
      </c>
      <c r="N241" s="105" t="s">
        <v>126</v>
      </c>
      <c r="O241" s="105"/>
      <c r="P241" s="105"/>
      <c r="Q241" s="110"/>
      <c r="R241" s="105"/>
      <c r="S241" s="105"/>
      <c r="T241" s="105"/>
      <c r="U241" s="105"/>
      <c r="V241" s="105"/>
      <c r="W241" s="111"/>
      <c r="X241" s="105"/>
      <c r="Y241" s="105"/>
      <c r="Z241" s="105"/>
      <c r="AA241">
        <f t="shared" si="9"/>
        <v>231.65</v>
      </c>
      <c r="AB241">
        <f t="shared" si="10"/>
        <v>334.65</v>
      </c>
      <c r="AC241">
        <f t="shared" si="11"/>
        <v>25</v>
      </c>
      <c r="AD241"/>
      <c r="AE241"/>
      <c r="AF241"/>
      <c r="AG241"/>
      <c r="AH241"/>
      <c r="AI241"/>
      <c r="AJ241"/>
      <c r="AK241"/>
    </row>
    <row r="242" spans="2:37" x14ac:dyDescent="0.25">
      <c r="B242" s="154">
        <v>20230714</v>
      </c>
      <c r="C242" s="90">
        <v>0</v>
      </c>
      <c r="D242" s="156">
        <v>6</v>
      </c>
      <c r="E242" s="92">
        <v>74</v>
      </c>
      <c r="F242" s="156">
        <v>1</v>
      </c>
      <c r="G242" s="89">
        <v>49.8</v>
      </c>
      <c r="H242" s="154">
        <v>65</v>
      </c>
      <c r="I242" s="89">
        <v>43.249000000000002</v>
      </c>
      <c r="J242" s="154">
        <v>168</v>
      </c>
      <c r="K242" s="89">
        <v>35.390999999999998</v>
      </c>
      <c r="L242" s="91"/>
      <c r="M242" s="93" t="s">
        <v>1</v>
      </c>
      <c r="N242" s="89" t="s">
        <v>118</v>
      </c>
      <c r="O242" s="89"/>
      <c r="P242" s="89"/>
      <c r="Q242" s="94"/>
      <c r="R242" s="89"/>
      <c r="S242" s="89"/>
      <c r="T242" s="89">
        <v>6.4</v>
      </c>
      <c r="U242" s="89">
        <v>45.8</v>
      </c>
      <c r="V242" s="89" t="s">
        <v>55</v>
      </c>
      <c r="W242" s="95" t="s">
        <v>122</v>
      </c>
      <c r="X242" s="89">
        <v>0</v>
      </c>
      <c r="Y242" s="89">
        <v>10</v>
      </c>
      <c r="Z242" s="89" t="s">
        <v>192</v>
      </c>
      <c r="AA242">
        <f t="shared" si="9"/>
        <v>65.720816666666664</v>
      </c>
      <c r="AB242">
        <f t="shared" si="10"/>
        <v>168.58985000000001</v>
      </c>
      <c r="AC242">
        <f t="shared" si="11"/>
        <v>74</v>
      </c>
      <c r="AD242"/>
      <c r="AE242"/>
      <c r="AF242"/>
      <c r="AG242"/>
      <c r="AH242"/>
      <c r="AI242"/>
      <c r="AJ242"/>
      <c r="AK242"/>
    </row>
    <row r="243" spans="2:37" x14ac:dyDescent="0.25">
      <c r="B243" s="168">
        <v>20230714</v>
      </c>
      <c r="C243" s="97">
        <v>7</v>
      </c>
      <c r="D243" s="98">
        <v>6</v>
      </c>
      <c r="E243" s="99">
        <v>74</v>
      </c>
      <c r="F243" s="98">
        <v>2</v>
      </c>
      <c r="G243" s="96">
        <v>49.7</v>
      </c>
      <c r="H243" s="96">
        <v>65</v>
      </c>
      <c r="I243" s="96">
        <v>43.405999999999999</v>
      </c>
      <c r="J243" s="96">
        <v>168</v>
      </c>
      <c r="K243" s="96">
        <v>35.360999999999997</v>
      </c>
      <c r="L243" s="98"/>
      <c r="M243" s="104" t="s">
        <v>1</v>
      </c>
      <c r="N243" s="96" t="s">
        <v>118</v>
      </c>
      <c r="O243" s="96">
        <v>22</v>
      </c>
      <c r="P243" s="96">
        <v>7</v>
      </c>
      <c r="Q243" s="101">
        <v>21</v>
      </c>
      <c r="R243" s="96"/>
      <c r="S243" s="96"/>
      <c r="T243" s="96">
        <v>10.7</v>
      </c>
      <c r="U243" s="96">
        <v>30.3</v>
      </c>
      <c r="V243" s="96" t="s">
        <v>55</v>
      </c>
      <c r="W243" s="102" t="s">
        <v>122</v>
      </c>
      <c r="X243" s="96">
        <v>0</v>
      </c>
      <c r="Y243" s="96">
        <v>10</v>
      </c>
      <c r="Z243" s="96"/>
      <c r="AA243">
        <f t="shared" si="9"/>
        <v>65.723433333333332</v>
      </c>
      <c r="AB243">
        <f t="shared" si="10"/>
        <v>168.58935</v>
      </c>
      <c r="AC243">
        <f t="shared" si="11"/>
        <v>74</v>
      </c>
      <c r="AD243"/>
      <c r="AE243"/>
      <c r="AF243"/>
      <c r="AG243"/>
      <c r="AH243"/>
      <c r="AI243"/>
      <c r="AJ243"/>
      <c r="AK243"/>
    </row>
    <row r="244" spans="2:37" x14ac:dyDescent="0.25">
      <c r="B244" s="169">
        <v>20230714</v>
      </c>
      <c r="C244" s="106">
        <v>7</v>
      </c>
      <c r="D244" s="107">
        <v>5</v>
      </c>
      <c r="E244" s="108">
        <v>26</v>
      </c>
      <c r="F244" s="107">
        <v>1</v>
      </c>
      <c r="G244" s="105">
        <v>49.7</v>
      </c>
      <c r="H244" s="105">
        <v>65</v>
      </c>
      <c r="I244" s="105">
        <v>43.405999999999999</v>
      </c>
      <c r="J244" s="105">
        <v>168</v>
      </c>
      <c r="K244" s="105">
        <v>35.360999999999997</v>
      </c>
      <c r="L244" s="107"/>
      <c r="M244" s="109" t="s">
        <v>1</v>
      </c>
      <c r="N244" s="105" t="s">
        <v>118</v>
      </c>
      <c r="O244" s="105"/>
      <c r="P244" s="105"/>
      <c r="Q244" s="110"/>
      <c r="R244" s="105"/>
      <c r="S244" s="105"/>
      <c r="T244" s="105"/>
      <c r="U244" s="105"/>
      <c r="V244" s="105"/>
      <c r="W244" s="111"/>
      <c r="X244" s="105"/>
      <c r="Y244" s="105"/>
      <c r="Z244" s="105"/>
      <c r="AA244">
        <f t="shared" si="9"/>
        <v>65.723433333333332</v>
      </c>
      <c r="AB244">
        <f t="shared" si="10"/>
        <v>168.58935</v>
      </c>
      <c r="AC244">
        <f t="shared" si="11"/>
        <v>26</v>
      </c>
      <c r="AD244"/>
      <c r="AE244"/>
      <c r="AF244"/>
      <c r="AG244"/>
      <c r="AH244"/>
      <c r="AI244"/>
      <c r="AJ244"/>
      <c r="AK244"/>
    </row>
    <row r="245" spans="2:37" x14ac:dyDescent="0.25">
      <c r="B245" s="169">
        <v>20230714</v>
      </c>
      <c r="C245" s="106">
        <v>9999</v>
      </c>
      <c r="D245" s="107">
        <v>5</v>
      </c>
      <c r="E245" s="108">
        <v>26</v>
      </c>
      <c r="F245" s="107">
        <v>2</v>
      </c>
      <c r="G245" s="105">
        <v>9999</v>
      </c>
      <c r="H245" s="105">
        <v>65</v>
      </c>
      <c r="I245" s="105">
        <v>9999</v>
      </c>
      <c r="J245" s="105">
        <v>168</v>
      </c>
      <c r="K245" s="105">
        <v>9999</v>
      </c>
      <c r="L245" s="107"/>
      <c r="M245" s="109" t="s">
        <v>1</v>
      </c>
      <c r="N245" s="105" t="s">
        <v>118</v>
      </c>
      <c r="O245" s="105"/>
      <c r="P245" s="105"/>
      <c r="Q245" s="110"/>
      <c r="R245" s="105"/>
      <c r="S245" s="105"/>
      <c r="T245" s="105"/>
      <c r="U245" s="105"/>
      <c r="V245" s="105"/>
      <c r="W245" s="111"/>
      <c r="X245" s="105"/>
      <c r="Y245" s="105"/>
      <c r="Z245" s="105"/>
      <c r="AA245">
        <f t="shared" si="9"/>
        <v>231.65</v>
      </c>
      <c r="AB245">
        <f t="shared" si="10"/>
        <v>334.65</v>
      </c>
      <c r="AC245">
        <f t="shared" si="11"/>
        <v>26</v>
      </c>
      <c r="AD245"/>
      <c r="AE245"/>
      <c r="AF245"/>
      <c r="AG245"/>
      <c r="AH245"/>
      <c r="AI245"/>
      <c r="AJ245"/>
      <c r="AK245"/>
    </row>
    <row r="246" spans="2:37" x14ac:dyDescent="0.25">
      <c r="B246" s="154">
        <v>20230714</v>
      </c>
      <c r="C246" s="90">
        <v>42</v>
      </c>
      <c r="D246" s="156">
        <v>6</v>
      </c>
      <c r="E246" s="92">
        <v>75</v>
      </c>
      <c r="F246" s="156">
        <v>1</v>
      </c>
      <c r="G246" s="89">
        <v>52.2</v>
      </c>
      <c r="H246" s="154">
        <v>65</v>
      </c>
      <c r="I246" s="89">
        <v>41.646999999999998</v>
      </c>
      <c r="J246" s="154">
        <v>168</v>
      </c>
      <c r="K246" s="89">
        <v>29.138999999999999</v>
      </c>
      <c r="L246" s="91"/>
      <c r="M246" s="93" t="s">
        <v>1</v>
      </c>
      <c r="N246" s="89" t="s">
        <v>120</v>
      </c>
      <c r="O246" s="89"/>
      <c r="P246" s="89"/>
      <c r="Q246" s="94"/>
      <c r="R246" s="89"/>
      <c r="S246" s="89"/>
      <c r="T246" s="89">
        <v>12.7</v>
      </c>
      <c r="U246" s="89">
        <v>35.1</v>
      </c>
      <c r="V246" s="89" t="s">
        <v>55</v>
      </c>
      <c r="W246" s="95" t="s">
        <v>122</v>
      </c>
      <c r="X246" s="89">
        <v>0</v>
      </c>
      <c r="Y246" s="89">
        <v>7</v>
      </c>
      <c r="Z246" s="89" t="s">
        <v>192</v>
      </c>
      <c r="AA246">
        <f t="shared" si="9"/>
        <v>65.694116666666673</v>
      </c>
      <c r="AB246">
        <f t="shared" si="10"/>
        <v>168.48564999999999</v>
      </c>
      <c r="AC246">
        <f t="shared" si="11"/>
        <v>75</v>
      </c>
      <c r="AD246"/>
      <c r="AE246"/>
      <c r="AF246"/>
      <c r="AG246"/>
      <c r="AH246"/>
      <c r="AI246"/>
      <c r="AJ246"/>
      <c r="AK246"/>
    </row>
    <row r="247" spans="2:37" x14ac:dyDescent="0.25">
      <c r="B247" s="168">
        <v>20230714</v>
      </c>
      <c r="C247" s="97">
        <v>49</v>
      </c>
      <c r="D247" s="98">
        <v>6</v>
      </c>
      <c r="E247" s="99">
        <v>75</v>
      </c>
      <c r="F247" s="98">
        <v>2</v>
      </c>
      <c r="G247" s="96">
        <v>52</v>
      </c>
      <c r="H247" s="96">
        <v>65</v>
      </c>
      <c r="I247" s="96">
        <v>41.863999999999997</v>
      </c>
      <c r="J247" s="96">
        <v>168</v>
      </c>
      <c r="K247" s="96">
        <v>29.283999999999999</v>
      </c>
      <c r="L247" s="98"/>
      <c r="M247" s="104" t="s">
        <v>1</v>
      </c>
      <c r="N247" s="96" t="s">
        <v>120</v>
      </c>
      <c r="O247" s="96">
        <v>22</v>
      </c>
      <c r="P247" s="96">
        <v>7</v>
      </c>
      <c r="Q247" s="101">
        <v>28</v>
      </c>
      <c r="R247" s="96"/>
      <c r="S247" s="96"/>
      <c r="T247" s="96">
        <v>9</v>
      </c>
      <c r="U247" s="96">
        <v>38.200000000000003</v>
      </c>
      <c r="V247" s="96" t="s">
        <v>55</v>
      </c>
      <c r="W247" s="102" t="s">
        <v>122</v>
      </c>
      <c r="X247" s="96">
        <v>0</v>
      </c>
      <c r="Y247" s="96">
        <v>7</v>
      </c>
      <c r="Z247" s="96"/>
      <c r="AA247">
        <f t="shared" si="9"/>
        <v>65.697733333333332</v>
      </c>
      <c r="AB247">
        <f t="shared" si="10"/>
        <v>168.48806666666667</v>
      </c>
      <c r="AC247">
        <f t="shared" si="11"/>
        <v>75</v>
      </c>
      <c r="AD247"/>
      <c r="AE247"/>
      <c r="AF247"/>
      <c r="AG247"/>
      <c r="AH247"/>
      <c r="AI247"/>
      <c r="AJ247"/>
      <c r="AK247"/>
    </row>
    <row r="248" spans="2:37" x14ac:dyDescent="0.25">
      <c r="B248" s="169">
        <v>20230714</v>
      </c>
      <c r="C248" s="106">
        <v>49</v>
      </c>
      <c r="D248" s="107">
        <v>5</v>
      </c>
      <c r="E248" s="108">
        <v>27</v>
      </c>
      <c r="F248" s="107">
        <v>1</v>
      </c>
      <c r="G248" s="105">
        <v>52</v>
      </c>
      <c r="H248" s="105">
        <v>65</v>
      </c>
      <c r="I248" s="105">
        <v>41.863999999999997</v>
      </c>
      <c r="J248" s="105">
        <v>168</v>
      </c>
      <c r="K248" s="105">
        <v>29.283999999999999</v>
      </c>
      <c r="L248" s="107"/>
      <c r="M248" s="109" t="s">
        <v>1</v>
      </c>
      <c r="N248" s="105" t="s">
        <v>120</v>
      </c>
      <c r="O248" s="105"/>
      <c r="P248" s="105"/>
      <c r="Q248" s="110"/>
      <c r="R248" s="105"/>
      <c r="S248" s="105"/>
      <c r="T248" s="105"/>
      <c r="U248" s="105"/>
      <c r="V248" s="105"/>
      <c r="W248" s="111"/>
      <c r="X248" s="105"/>
      <c r="Y248" s="105"/>
      <c r="Z248" s="105"/>
      <c r="AA248">
        <f t="shared" si="9"/>
        <v>65.697733333333332</v>
      </c>
      <c r="AB248">
        <f t="shared" si="10"/>
        <v>168.48806666666667</v>
      </c>
      <c r="AC248">
        <f t="shared" si="11"/>
        <v>27</v>
      </c>
      <c r="AD248"/>
      <c r="AE248"/>
      <c r="AF248"/>
      <c r="AG248"/>
      <c r="AH248"/>
      <c r="AI248"/>
      <c r="AJ248"/>
      <c r="AK248"/>
    </row>
    <row r="249" spans="2:37" x14ac:dyDescent="0.25">
      <c r="B249" s="169">
        <v>20230714</v>
      </c>
      <c r="C249" s="106">
        <v>9999</v>
      </c>
      <c r="D249" s="107">
        <v>5</v>
      </c>
      <c r="E249" s="108">
        <v>27</v>
      </c>
      <c r="F249" s="107">
        <v>2</v>
      </c>
      <c r="G249" s="105">
        <v>9999</v>
      </c>
      <c r="H249" s="105">
        <v>65</v>
      </c>
      <c r="I249" s="105">
        <v>9999</v>
      </c>
      <c r="J249" s="105">
        <v>168</v>
      </c>
      <c r="K249" s="105">
        <v>9999</v>
      </c>
      <c r="L249" s="107"/>
      <c r="M249" s="109" t="s">
        <v>1</v>
      </c>
      <c r="N249" s="105" t="s">
        <v>120</v>
      </c>
      <c r="O249" s="105"/>
      <c r="P249" s="105"/>
      <c r="Q249" s="110"/>
      <c r="R249" s="105"/>
      <c r="S249" s="105"/>
      <c r="T249" s="105"/>
      <c r="U249" s="105"/>
      <c r="V249" s="105"/>
      <c r="W249" s="111"/>
      <c r="X249" s="105"/>
      <c r="Y249" s="105"/>
      <c r="Z249" s="105"/>
      <c r="AA249">
        <f t="shared" si="9"/>
        <v>231.65</v>
      </c>
      <c r="AB249">
        <f t="shared" si="10"/>
        <v>334.65</v>
      </c>
      <c r="AC249">
        <f t="shared" si="11"/>
        <v>27</v>
      </c>
      <c r="AD249"/>
      <c r="AE249"/>
      <c r="AF249"/>
      <c r="AG249"/>
      <c r="AH249"/>
      <c r="AI249"/>
      <c r="AJ249"/>
      <c r="AK249"/>
    </row>
    <row r="250" spans="2:37" x14ac:dyDescent="0.25">
      <c r="B250" s="154">
        <v>20230714</v>
      </c>
      <c r="C250" s="90">
        <v>126</v>
      </c>
      <c r="D250" s="156">
        <v>6</v>
      </c>
      <c r="E250" s="92">
        <v>76</v>
      </c>
      <c r="F250" s="156">
        <v>1</v>
      </c>
      <c r="G250" s="89">
        <v>50.2</v>
      </c>
      <c r="H250" s="154">
        <v>65</v>
      </c>
      <c r="I250" s="89">
        <v>40.276000000000003</v>
      </c>
      <c r="J250" s="154">
        <v>168</v>
      </c>
      <c r="K250" s="89">
        <v>23.45</v>
      </c>
      <c r="L250" s="91"/>
      <c r="M250" s="93" t="s">
        <v>1</v>
      </c>
      <c r="N250" s="89" t="s">
        <v>116</v>
      </c>
      <c r="O250" s="89"/>
      <c r="P250" s="89"/>
      <c r="Q250" s="94"/>
      <c r="R250" s="89"/>
      <c r="S250" s="89"/>
      <c r="T250" s="89">
        <v>18.100000000000001</v>
      </c>
      <c r="U250" s="89">
        <v>128.1</v>
      </c>
      <c r="V250" s="89" t="s">
        <v>55</v>
      </c>
      <c r="W250" s="95" t="s">
        <v>122</v>
      </c>
      <c r="X250" s="89">
        <v>0</v>
      </c>
      <c r="Y250" s="89">
        <v>3</v>
      </c>
      <c r="Z250" s="89" t="s">
        <v>191</v>
      </c>
      <c r="AA250">
        <f t="shared" si="9"/>
        <v>65.671266666666668</v>
      </c>
      <c r="AB250">
        <f t="shared" si="10"/>
        <v>168.39083333333335</v>
      </c>
      <c r="AC250">
        <f t="shared" si="11"/>
        <v>76</v>
      </c>
      <c r="AD250"/>
      <c r="AE250"/>
      <c r="AF250"/>
      <c r="AG250"/>
      <c r="AH250"/>
      <c r="AI250"/>
      <c r="AJ250"/>
      <c r="AK250"/>
    </row>
    <row r="251" spans="2:37" x14ac:dyDescent="0.25">
      <c r="B251" s="168">
        <v>20230714</v>
      </c>
      <c r="C251" s="97">
        <v>134</v>
      </c>
      <c r="D251" s="98">
        <v>6</v>
      </c>
      <c r="E251" s="99">
        <v>76</v>
      </c>
      <c r="F251" s="98">
        <v>2</v>
      </c>
      <c r="G251" s="96">
        <v>50.6</v>
      </c>
      <c r="H251" s="96">
        <v>65</v>
      </c>
      <c r="I251" s="96">
        <v>40.661000000000001</v>
      </c>
      <c r="J251" s="96">
        <v>168</v>
      </c>
      <c r="K251" s="96">
        <v>23.815999999999999</v>
      </c>
      <c r="L251" s="98"/>
      <c r="M251" s="104" t="s">
        <v>1</v>
      </c>
      <c r="N251" s="96" t="s">
        <v>116</v>
      </c>
      <c r="O251" s="96">
        <v>22</v>
      </c>
      <c r="P251" s="96">
        <v>8</v>
      </c>
      <c r="Q251" s="101">
        <v>36</v>
      </c>
      <c r="R251" s="96"/>
      <c r="S251" s="96"/>
      <c r="T251" s="96">
        <v>16.7</v>
      </c>
      <c r="U251" s="96">
        <v>99</v>
      </c>
      <c r="V251" s="96" t="s">
        <v>55</v>
      </c>
      <c r="W251" s="102" t="s">
        <v>122</v>
      </c>
      <c r="X251" s="96">
        <v>0</v>
      </c>
      <c r="Y251" s="96">
        <v>3</v>
      </c>
      <c r="Z251" s="96"/>
      <c r="AA251">
        <f t="shared" si="9"/>
        <v>65.677683333333334</v>
      </c>
      <c r="AB251">
        <f t="shared" si="10"/>
        <v>168.39693333333332</v>
      </c>
      <c r="AC251">
        <f t="shared" si="11"/>
        <v>76</v>
      </c>
      <c r="AD251"/>
      <c r="AE251"/>
      <c r="AF251"/>
      <c r="AG251"/>
      <c r="AH251"/>
      <c r="AI251"/>
      <c r="AJ251"/>
      <c r="AK251"/>
    </row>
    <row r="252" spans="2:37" x14ac:dyDescent="0.25">
      <c r="B252" s="169">
        <v>20230714</v>
      </c>
      <c r="C252" s="106">
        <v>134</v>
      </c>
      <c r="D252" s="107">
        <v>5</v>
      </c>
      <c r="E252" s="108">
        <v>28</v>
      </c>
      <c r="F252" s="107">
        <v>1</v>
      </c>
      <c r="G252" s="105">
        <v>50.6</v>
      </c>
      <c r="H252" s="105">
        <v>65</v>
      </c>
      <c r="I252" s="105">
        <v>40.661000000000001</v>
      </c>
      <c r="J252" s="105">
        <v>168</v>
      </c>
      <c r="K252" s="105">
        <v>23.815999999999999</v>
      </c>
      <c r="L252" s="107"/>
      <c r="M252" s="109" t="s">
        <v>1</v>
      </c>
      <c r="N252" s="105" t="s">
        <v>116</v>
      </c>
      <c r="O252" s="105"/>
      <c r="P252" s="105"/>
      <c r="Q252" s="110"/>
      <c r="R252" s="105"/>
      <c r="S252" s="105"/>
      <c r="T252" s="105"/>
      <c r="U252" s="105"/>
      <c r="V252" s="105"/>
      <c r="W252" s="111"/>
      <c r="X252" s="105"/>
      <c r="Y252" s="105"/>
      <c r="Z252" s="105"/>
      <c r="AA252">
        <f t="shared" si="9"/>
        <v>65.677683333333334</v>
      </c>
      <c r="AB252">
        <f t="shared" si="10"/>
        <v>168.39693333333332</v>
      </c>
      <c r="AC252">
        <f t="shared" si="11"/>
        <v>28</v>
      </c>
      <c r="AD252"/>
      <c r="AE252"/>
      <c r="AF252"/>
      <c r="AG252"/>
      <c r="AH252"/>
      <c r="AI252"/>
      <c r="AJ252"/>
      <c r="AK252"/>
    </row>
    <row r="253" spans="2:37" x14ac:dyDescent="0.25">
      <c r="B253" s="169">
        <v>20230714</v>
      </c>
      <c r="C253" s="106">
        <v>9999</v>
      </c>
      <c r="D253" s="107">
        <v>5</v>
      </c>
      <c r="E253" s="108">
        <v>28</v>
      </c>
      <c r="F253" s="107">
        <v>2</v>
      </c>
      <c r="G253" s="105">
        <v>9999</v>
      </c>
      <c r="H253" s="105">
        <v>65</v>
      </c>
      <c r="I253" s="105">
        <v>9999</v>
      </c>
      <c r="J253" s="105">
        <v>168</v>
      </c>
      <c r="K253" s="105">
        <v>9999</v>
      </c>
      <c r="L253" s="107"/>
      <c r="M253" s="109" t="s">
        <v>1</v>
      </c>
      <c r="N253" s="105" t="s">
        <v>116</v>
      </c>
      <c r="O253" s="105"/>
      <c r="P253" s="105"/>
      <c r="Q253" s="110"/>
      <c r="R253" s="105"/>
      <c r="S253" s="105"/>
      <c r="T253" s="105"/>
      <c r="U253" s="105"/>
      <c r="V253" s="105"/>
      <c r="W253" s="111"/>
      <c r="X253" s="105"/>
      <c r="Y253" s="105"/>
      <c r="Z253" s="105"/>
      <c r="AA253">
        <f t="shared" si="9"/>
        <v>231.65</v>
      </c>
      <c r="AB253">
        <f t="shared" si="10"/>
        <v>334.65</v>
      </c>
      <c r="AC253">
        <f t="shared" si="11"/>
        <v>28</v>
      </c>
      <c r="AD253"/>
      <c r="AE253"/>
      <c r="AF253"/>
      <c r="AG253"/>
      <c r="AH253"/>
      <c r="AI253"/>
      <c r="AJ253"/>
      <c r="AK253"/>
    </row>
    <row r="254" spans="2:37" x14ac:dyDescent="0.25">
      <c r="B254" s="154">
        <v>20230714</v>
      </c>
      <c r="C254" s="90">
        <v>230</v>
      </c>
      <c r="D254" s="156">
        <v>6</v>
      </c>
      <c r="E254" s="92">
        <v>77</v>
      </c>
      <c r="F254" s="91">
        <v>1</v>
      </c>
      <c r="G254" s="89">
        <v>44.7</v>
      </c>
      <c r="H254" s="154">
        <v>65</v>
      </c>
      <c r="I254" s="89">
        <v>39.042999999999999</v>
      </c>
      <c r="J254" s="154">
        <v>168</v>
      </c>
      <c r="K254" s="89">
        <v>17.2</v>
      </c>
      <c r="L254" s="91"/>
      <c r="M254" s="93" t="s">
        <v>1</v>
      </c>
      <c r="N254" s="89" t="s">
        <v>110</v>
      </c>
      <c r="O254" s="89"/>
      <c r="P254" s="89"/>
      <c r="Q254" s="94"/>
      <c r="R254" s="89"/>
      <c r="S254" s="89"/>
      <c r="T254" s="89">
        <v>21.5</v>
      </c>
      <c r="U254" s="89">
        <v>88.3</v>
      </c>
      <c r="V254" s="89" t="s">
        <v>55</v>
      </c>
      <c r="W254" s="95">
        <v>1</v>
      </c>
      <c r="X254" s="89">
        <v>0</v>
      </c>
      <c r="Y254" s="89">
        <v>2</v>
      </c>
      <c r="Z254" s="89"/>
      <c r="AA254">
        <f t="shared" si="9"/>
        <v>65.650716666666668</v>
      </c>
      <c r="AB254">
        <f t="shared" si="10"/>
        <v>168.28666666666666</v>
      </c>
      <c r="AC254">
        <f t="shared" si="11"/>
        <v>77</v>
      </c>
      <c r="AD254"/>
      <c r="AE254"/>
      <c r="AF254"/>
      <c r="AG254"/>
      <c r="AH254"/>
      <c r="AI254"/>
      <c r="AJ254"/>
      <c r="AK254"/>
    </row>
    <row r="255" spans="2:37" x14ac:dyDescent="0.25">
      <c r="B255" s="168">
        <v>20230714</v>
      </c>
      <c r="C255" s="97">
        <v>236</v>
      </c>
      <c r="D255" s="98">
        <v>6</v>
      </c>
      <c r="E255" s="99">
        <v>77</v>
      </c>
      <c r="F255" s="98">
        <v>2</v>
      </c>
      <c r="G255" s="96">
        <v>45.5</v>
      </c>
      <c r="H255" s="96">
        <v>65</v>
      </c>
      <c r="I255" s="96">
        <v>39.341999999999999</v>
      </c>
      <c r="J255" s="96">
        <v>168</v>
      </c>
      <c r="K255" s="96">
        <v>17.452999999999999</v>
      </c>
      <c r="L255" s="98"/>
      <c r="M255" s="104" t="s">
        <v>1</v>
      </c>
      <c r="N255" s="96" t="s">
        <v>110</v>
      </c>
      <c r="O255" s="96">
        <v>22</v>
      </c>
      <c r="P255" s="96">
        <v>6</v>
      </c>
      <c r="Q255" s="101">
        <v>42</v>
      </c>
      <c r="R255" s="96"/>
      <c r="S255" s="96"/>
      <c r="T255" s="96">
        <v>17.899999999999999</v>
      </c>
      <c r="U255" s="96">
        <v>88.5</v>
      </c>
      <c r="V255" s="96" t="s">
        <v>55</v>
      </c>
      <c r="W255" s="102">
        <v>1</v>
      </c>
      <c r="X255" s="96">
        <v>0</v>
      </c>
      <c r="Y255" s="96">
        <v>2</v>
      </c>
      <c r="Z255" s="96"/>
      <c r="AA255">
        <f t="shared" si="9"/>
        <v>65.655699999999996</v>
      </c>
      <c r="AB255">
        <f t="shared" si="10"/>
        <v>168.29088333333334</v>
      </c>
      <c r="AC255">
        <f t="shared" si="11"/>
        <v>77</v>
      </c>
      <c r="AD255"/>
      <c r="AE255"/>
      <c r="AF255"/>
      <c r="AG255"/>
      <c r="AH255"/>
      <c r="AI255"/>
      <c r="AJ255"/>
      <c r="AK255"/>
    </row>
    <row r="256" spans="2:37" x14ac:dyDescent="0.25">
      <c r="B256" s="169">
        <v>20230714</v>
      </c>
      <c r="C256" s="106">
        <v>236</v>
      </c>
      <c r="D256" s="107">
        <v>5</v>
      </c>
      <c r="E256" s="108">
        <v>29</v>
      </c>
      <c r="F256" s="107">
        <v>1</v>
      </c>
      <c r="G256" s="105">
        <v>45.5</v>
      </c>
      <c r="H256" s="105">
        <v>65</v>
      </c>
      <c r="I256" s="105">
        <v>39.341999999999999</v>
      </c>
      <c r="J256" s="105">
        <v>168</v>
      </c>
      <c r="K256" s="105">
        <v>17.452999999999999</v>
      </c>
      <c r="L256" s="107"/>
      <c r="M256" s="109" t="s">
        <v>1</v>
      </c>
      <c r="N256" s="105" t="s">
        <v>110</v>
      </c>
      <c r="O256" s="105"/>
      <c r="P256" s="105"/>
      <c r="Q256" s="110"/>
      <c r="R256" s="105"/>
      <c r="S256" s="105"/>
      <c r="T256" s="105"/>
      <c r="U256" s="105"/>
      <c r="V256" s="105"/>
      <c r="W256" s="111"/>
      <c r="X256" s="105"/>
      <c r="Y256" s="105"/>
      <c r="Z256" s="105"/>
      <c r="AA256">
        <f t="shared" si="9"/>
        <v>65.655699999999996</v>
      </c>
      <c r="AB256">
        <f t="shared" si="10"/>
        <v>168.29088333333334</v>
      </c>
      <c r="AC256">
        <f t="shared" si="11"/>
        <v>29</v>
      </c>
      <c r="AD256"/>
      <c r="AE256"/>
      <c r="AF256"/>
      <c r="AG256"/>
      <c r="AH256"/>
      <c r="AI256"/>
      <c r="AJ256"/>
      <c r="AK256"/>
    </row>
    <row r="257" spans="2:37" x14ac:dyDescent="0.25">
      <c r="B257" s="169">
        <v>20230714</v>
      </c>
      <c r="C257" s="106">
        <v>9999</v>
      </c>
      <c r="D257" s="107">
        <v>5</v>
      </c>
      <c r="E257" s="108">
        <v>29</v>
      </c>
      <c r="F257" s="107">
        <v>2</v>
      </c>
      <c r="G257" s="105">
        <v>9999</v>
      </c>
      <c r="H257" s="105">
        <v>65</v>
      </c>
      <c r="I257" s="105">
        <v>9999</v>
      </c>
      <c r="J257" s="105">
        <v>168</v>
      </c>
      <c r="K257" s="105">
        <v>9999</v>
      </c>
      <c r="L257" s="107"/>
      <c r="M257" s="109" t="s">
        <v>1</v>
      </c>
      <c r="N257" s="105" t="s">
        <v>110</v>
      </c>
      <c r="O257" s="105"/>
      <c r="P257" s="105"/>
      <c r="Q257" s="110"/>
      <c r="R257" s="105"/>
      <c r="S257" s="105"/>
      <c r="T257" s="105"/>
      <c r="U257" s="105"/>
      <c r="V257" s="105"/>
      <c r="W257" s="111"/>
      <c r="X257" s="105"/>
      <c r="Y257" s="105"/>
      <c r="Z257" s="105"/>
      <c r="AA257">
        <f t="shared" si="9"/>
        <v>231.65</v>
      </c>
      <c r="AB257">
        <f t="shared" si="10"/>
        <v>334.65</v>
      </c>
      <c r="AC257">
        <f t="shared" si="11"/>
        <v>29</v>
      </c>
      <c r="AD257"/>
      <c r="AE257"/>
      <c r="AF257"/>
      <c r="AG257"/>
      <c r="AH257"/>
      <c r="AI257"/>
      <c r="AJ257"/>
      <c r="AK257"/>
    </row>
    <row r="258" spans="2:37" x14ac:dyDescent="0.25">
      <c r="B258" s="154">
        <v>20230714</v>
      </c>
      <c r="C258" s="90">
        <v>328</v>
      </c>
      <c r="D258" s="156">
        <v>6</v>
      </c>
      <c r="E258" s="92">
        <v>78</v>
      </c>
      <c r="F258" s="91">
        <v>1</v>
      </c>
      <c r="G258" s="89">
        <v>30</v>
      </c>
      <c r="H258" s="154">
        <v>65</v>
      </c>
      <c r="I258" s="89">
        <v>37.587000000000003</v>
      </c>
      <c r="J258" s="154">
        <v>168</v>
      </c>
      <c r="K258" s="89">
        <v>10.592000000000001</v>
      </c>
      <c r="L258" s="91"/>
      <c r="M258" s="93" t="s">
        <v>1</v>
      </c>
      <c r="N258" s="89" t="s">
        <v>106</v>
      </c>
      <c r="O258" s="89"/>
      <c r="P258" s="89"/>
      <c r="Q258" s="94"/>
      <c r="R258" s="89"/>
      <c r="S258" s="89"/>
      <c r="T258" s="89">
        <v>19.5</v>
      </c>
      <c r="U258" s="89">
        <v>28</v>
      </c>
      <c r="V258" s="89" t="s">
        <v>55</v>
      </c>
      <c r="W258" s="95">
        <v>1</v>
      </c>
      <c r="X258" s="89">
        <v>0</v>
      </c>
      <c r="Y258" s="89">
        <v>1</v>
      </c>
      <c r="Z258" s="89"/>
      <c r="AA258">
        <f t="shared" si="9"/>
        <v>65.626450000000006</v>
      </c>
      <c r="AB258">
        <f t="shared" si="10"/>
        <v>168.17653333333334</v>
      </c>
      <c r="AC258">
        <f t="shared" si="11"/>
        <v>78</v>
      </c>
      <c r="AD258"/>
      <c r="AE258"/>
      <c r="AF258"/>
      <c r="AG258"/>
      <c r="AH258"/>
      <c r="AI258"/>
      <c r="AJ258"/>
      <c r="AK258"/>
    </row>
    <row r="259" spans="2:37" x14ac:dyDescent="0.25">
      <c r="B259" s="168">
        <v>20230714</v>
      </c>
      <c r="C259" s="97">
        <v>333</v>
      </c>
      <c r="D259" s="98">
        <v>6</v>
      </c>
      <c r="E259" s="99">
        <v>78</v>
      </c>
      <c r="F259" s="98">
        <v>2</v>
      </c>
      <c r="G259" s="96">
        <v>30.5</v>
      </c>
      <c r="H259" s="96">
        <v>65</v>
      </c>
      <c r="I259" s="96">
        <v>37.804000000000002</v>
      </c>
      <c r="J259" s="96">
        <v>168</v>
      </c>
      <c r="K259" s="96">
        <v>10.836</v>
      </c>
      <c r="L259" s="98"/>
      <c r="M259" s="104" t="s">
        <v>1</v>
      </c>
      <c r="N259" s="96" t="s">
        <v>106</v>
      </c>
      <c r="O259" s="96">
        <v>22</v>
      </c>
      <c r="P259" s="96">
        <v>5</v>
      </c>
      <c r="Q259" s="101">
        <v>47</v>
      </c>
      <c r="R259" s="96"/>
      <c r="S259" s="96"/>
      <c r="T259" s="96">
        <v>15.5</v>
      </c>
      <c r="U259" s="96">
        <v>31.1</v>
      </c>
      <c r="V259" s="96" t="s">
        <v>55</v>
      </c>
      <c r="W259" s="102">
        <v>1</v>
      </c>
      <c r="X259" s="96">
        <v>0</v>
      </c>
      <c r="Y259" s="96">
        <v>1</v>
      </c>
      <c r="Z259" s="96"/>
      <c r="AA259">
        <f t="shared" si="9"/>
        <v>65.630066666666664</v>
      </c>
      <c r="AB259">
        <f t="shared" si="10"/>
        <v>168.1806</v>
      </c>
      <c r="AC259">
        <f t="shared" si="11"/>
        <v>78</v>
      </c>
      <c r="AD259"/>
      <c r="AE259"/>
      <c r="AF259"/>
      <c r="AG259"/>
      <c r="AH259"/>
      <c r="AI259"/>
      <c r="AJ259"/>
      <c r="AK259"/>
    </row>
    <row r="260" spans="2:37" x14ac:dyDescent="0.25">
      <c r="B260" s="169">
        <v>20230714</v>
      </c>
      <c r="C260" s="106">
        <v>333</v>
      </c>
      <c r="D260" s="107">
        <v>5</v>
      </c>
      <c r="E260" s="108">
        <v>30</v>
      </c>
      <c r="F260" s="107">
        <v>1</v>
      </c>
      <c r="G260" s="105">
        <v>30.5</v>
      </c>
      <c r="H260" s="105">
        <v>65</v>
      </c>
      <c r="I260" s="105">
        <v>37.804000000000002</v>
      </c>
      <c r="J260" s="105">
        <v>168</v>
      </c>
      <c r="K260" s="105">
        <v>10.836</v>
      </c>
      <c r="L260" s="107"/>
      <c r="M260" s="109" t="s">
        <v>1</v>
      </c>
      <c r="N260" s="105" t="s">
        <v>106</v>
      </c>
      <c r="O260" s="105"/>
      <c r="P260" s="105"/>
      <c r="Q260" s="110"/>
      <c r="R260" s="105"/>
      <c r="S260" s="105"/>
      <c r="T260" s="105"/>
      <c r="U260" s="105"/>
      <c r="V260" s="105"/>
      <c r="W260" s="111"/>
      <c r="X260" s="105"/>
      <c r="Y260" s="105"/>
      <c r="Z260" s="105"/>
      <c r="AA260">
        <f t="shared" si="9"/>
        <v>65.630066666666664</v>
      </c>
      <c r="AB260">
        <f t="shared" si="10"/>
        <v>168.1806</v>
      </c>
      <c r="AC260">
        <f t="shared" si="11"/>
        <v>30</v>
      </c>
      <c r="AD260"/>
      <c r="AE260"/>
      <c r="AF260"/>
      <c r="AG260"/>
      <c r="AH260"/>
      <c r="AI260"/>
      <c r="AJ260"/>
      <c r="AK260"/>
    </row>
    <row r="261" spans="2:37" ht="15.75" customHeight="1" x14ac:dyDescent="0.25">
      <c r="B261" s="170">
        <v>20230714</v>
      </c>
      <c r="C261" s="171">
        <v>9999</v>
      </c>
      <c r="D261" s="172">
        <v>5</v>
      </c>
      <c r="E261" s="173">
        <v>30</v>
      </c>
      <c r="F261" s="172">
        <v>2</v>
      </c>
      <c r="G261" s="170">
        <v>9999</v>
      </c>
      <c r="H261" s="170">
        <v>65</v>
      </c>
      <c r="I261" s="170">
        <v>9999</v>
      </c>
      <c r="J261" s="170">
        <v>168</v>
      </c>
      <c r="K261" s="170">
        <v>9999</v>
      </c>
      <c r="L261" s="172"/>
      <c r="M261" s="174" t="s">
        <v>1</v>
      </c>
      <c r="N261" s="170" t="s">
        <v>106</v>
      </c>
      <c r="O261" s="170"/>
      <c r="P261" s="170"/>
      <c r="Q261" s="175"/>
      <c r="R261" s="170"/>
      <c r="S261" s="170"/>
      <c r="T261" s="170"/>
      <c r="U261" s="170"/>
      <c r="V261" s="170"/>
      <c r="W261" s="176"/>
      <c r="X261" s="170"/>
      <c r="Y261" s="170"/>
      <c r="Z261" s="170"/>
      <c r="AA261">
        <f t="shared" si="9"/>
        <v>231.65</v>
      </c>
      <c r="AB261">
        <f t="shared" si="10"/>
        <v>334.65</v>
      </c>
      <c r="AC261">
        <f t="shared" si="11"/>
        <v>30</v>
      </c>
      <c r="AD261"/>
      <c r="AE261"/>
      <c r="AF261"/>
      <c r="AG261"/>
      <c r="AH261"/>
      <c r="AI261"/>
      <c r="AJ261"/>
      <c r="AK261"/>
    </row>
    <row r="262" spans="2:37" x14ac:dyDescent="0.25">
      <c r="H262" s="9" t="s">
        <v>211</v>
      </c>
      <c r="AA262"/>
      <c r="AB262"/>
      <c r="AC262"/>
      <c r="AD262"/>
      <c r="AE262"/>
      <c r="AF262"/>
      <c r="AG262"/>
      <c r="AH262"/>
      <c r="AI262"/>
      <c r="AJ262"/>
      <c r="AK262"/>
    </row>
    <row r="263" spans="2:37" x14ac:dyDescent="0.25">
      <c r="B263" s="7" t="s">
        <v>197</v>
      </c>
      <c r="C263" s="8">
        <v>1</v>
      </c>
      <c r="D263" s="10">
        <f>(COUNTIF($D$42:$D$261,C263))/2</f>
        <v>42</v>
      </c>
      <c r="F263" s="187" t="s">
        <v>199</v>
      </c>
      <c r="AA263"/>
      <c r="AB263"/>
      <c r="AC263"/>
      <c r="AD263"/>
      <c r="AE263"/>
      <c r="AF263"/>
      <c r="AG263"/>
      <c r="AH263"/>
      <c r="AI263"/>
      <c r="AJ263"/>
      <c r="AK263"/>
    </row>
    <row r="264" spans="2:37" x14ac:dyDescent="0.25">
      <c r="C264" s="8">
        <f>C263+1</f>
        <v>2</v>
      </c>
      <c r="D264" s="10">
        <f t="shared" ref="D264:D275" si="12">(COUNTIF($D$42:$D$261,C264))/2</f>
        <v>0</v>
      </c>
      <c r="F264" s="187" t="s">
        <v>200</v>
      </c>
      <c r="AA264"/>
      <c r="AB264"/>
      <c r="AC264"/>
      <c r="AD264"/>
      <c r="AE264"/>
      <c r="AF264"/>
      <c r="AG264"/>
      <c r="AH264"/>
      <c r="AI264"/>
      <c r="AJ264"/>
      <c r="AK264"/>
    </row>
    <row r="265" spans="2:37" x14ac:dyDescent="0.25">
      <c r="C265" s="8">
        <f t="shared" ref="C265:C274" si="13">C264+1</f>
        <v>3</v>
      </c>
      <c r="D265" s="10">
        <f t="shared" si="12"/>
        <v>0</v>
      </c>
      <c r="F265" s="187"/>
      <c r="AA265"/>
      <c r="AB265"/>
      <c r="AC265"/>
      <c r="AD265"/>
      <c r="AE265"/>
      <c r="AF265"/>
      <c r="AG265"/>
      <c r="AH265"/>
      <c r="AI265"/>
      <c r="AJ265"/>
      <c r="AK265"/>
    </row>
    <row r="266" spans="2:37" x14ac:dyDescent="0.25">
      <c r="C266" s="8">
        <f t="shared" si="13"/>
        <v>4</v>
      </c>
      <c r="D266" s="10">
        <f t="shared" si="12"/>
        <v>0</v>
      </c>
      <c r="F266" s="187" t="s">
        <v>201</v>
      </c>
      <c r="AA266"/>
      <c r="AB266"/>
      <c r="AC266"/>
      <c r="AD266"/>
      <c r="AE266"/>
      <c r="AF266"/>
      <c r="AG266"/>
      <c r="AH266"/>
      <c r="AI266"/>
      <c r="AJ266"/>
      <c r="AK266"/>
    </row>
    <row r="267" spans="2:37" x14ac:dyDescent="0.25">
      <c r="C267" s="8">
        <f t="shared" si="13"/>
        <v>5</v>
      </c>
      <c r="D267" s="10">
        <f t="shared" si="12"/>
        <v>30</v>
      </c>
      <c r="F267" s="187" t="s">
        <v>202</v>
      </c>
      <c r="AA267"/>
      <c r="AB267"/>
      <c r="AC267"/>
      <c r="AD267"/>
      <c r="AE267"/>
      <c r="AF267"/>
      <c r="AG267"/>
      <c r="AH267"/>
      <c r="AI267"/>
      <c r="AJ267"/>
      <c r="AK267"/>
    </row>
    <row r="268" spans="2:37" x14ac:dyDescent="0.25">
      <c r="C268" s="8">
        <f t="shared" si="13"/>
        <v>6</v>
      </c>
      <c r="D268" s="10">
        <f t="shared" si="12"/>
        <v>29</v>
      </c>
      <c r="F268" s="187" t="s">
        <v>203</v>
      </c>
      <c r="H268" s="9">
        <f>D268</f>
        <v>29</v>
      </c>
      <c r="AA268"/>
      <c r="AB268"/>
      <c r="AC268"/>
      <c r="AD268"/>
      <c r="AE268"/>
      <c r="AF268"/>
      <c r="AG268"/>
      <c r="AH268"/>
      <c r="AI268"/>
      <c r="AJ268"/>
      <c r="AK268"/>
    </row>
    <row r="269" spans="2:37" x14ac:dyDescent="0.25">
      <c r="C269" s="8">
        <f t="shared" si="13"/>
        <v>7</v>
      </c>
      <c r="D269" s="10">
        <f t="shared" si="12"/>
        <v>0</v>
      </c>
      <c r="F269" s="187" t="s">
        <v>204</v>
      </c>
      <c r="AA269"/>
      <c r="AB269"/>
      <c r="AC269"/>
      <c r="AD269"/>
      <c r="AE269"/>
      <c r="AF269"/>
      <c r="AG269"/>
      <c r="AH269"/>
      <c r="AI269"/>
      <c r="AJ269"/>
      <c r="AK269"/>
    </row>
    <row r="270" spans="2:37" x14ac:dyDescent="0.25">
      <c r="C270" s="8">
        <f t="shared" si="13"/>
        <v>8</v>
      </c>
      <c r="D270" s="10">
        <f t="shared" si="12"/>
        <v>2</v>
      </c>
      <c r="F270" s="187" t="s">
        <v>205</v>
      </c>
      <c r="H270" s="9">
        <f>D270</f>
        <v>2</v>
      </c>
      <c r="AA270"/>
      <c r="AB270"/>
      <c r="AC270"/>
      <c r="AD270"/>
      <c r="AE270"/>
      <c r="AF270"/>
      <c r="AG270"/>
      <c r="AH270"/>
      <c r="AI270"/>
      <c r="AJ270"/>
      <c r="AK270"/>
    </row>
    <row r="271" spans="2:37" x14ac:dyDescent="0.25">
      <c r="C271" s="8">
        <f t="shared" si="13"/>
        <v>9</v>
      </c>
      <c r="D271" s="10">
        <f t="shared" si="12"/>
        <v>1</v>
      </c>
      <c r="F271" s="187" t="s">
        <v>206</v>
      </c>
      <c r="AA271"/>
      <c r="AB271"/>
      <c r="AC271"/>
      <c r="AD271"/>
      <c r="AE271"/>
      <c r="AF271"/>
      <c r="AG271"/>
      <c r="AH271"/>
      <c r="AI271"/>
      <c r="AJ271"/>
      <c r="AK271"/>
    </row>
    <row r="272" spans="2:37" x14ac:dyDescent="0.25">
      <c r="C272" s="8">
        <f t="shared" si="13"/>
        <v>10</v>
      </c>
      <c r="D272" s="10">
        <f t="shared" si="12"/>
        <v>3</v>
      </c>
      <c r="E272" s="6">
        <f>78+30</f>
        <v>108</v>
      </c>
      <c r="F272" s="187" t="s">
        <v>207</v>
      </c>
      <c r="H272" s="9">
        <f>D272</f>
        <v>3</v>
      </c>
      <c r="AA272"/>
      <c r="AB272"/>
      <c r="AC272"/>
      <c r="AD272"/>
      <c r="AE272"/>
      <c r="AF272"/>
      <c r="AG272"/>
      <c r="AH272"/>
      <c r="AI272"/>
      <c r="AJ272"/>
      <c r="AK272"/>
    </row>
    <row r="273" spans="2:37" x14ac:dyDescent="0.25">
      <c r="C273" s="8">
        <f t="shared" si="13"/>
        <v>11</v>
      </c>
      <c r="D273" s="10">
        <f t="shared" si="12"/>
        <v>1</v>
      </c>
      <c r="F273" s="187" t="s">
        <v>208</v>
      </c>
      <c r="AA273"/>
      <c r="AB273"/>
      <c r="AC273"/>
      <c r="AD273"/>
      <c r="AE273"/>
      <c r="AF273"/>
      <c r="AG273"/>
      <c r="AH273"/>
      <c r="AI273"/>
      <c r="AJ273"/>
      <c r="AK273"/>
    </row>
    <row r="274" spans="2:37" x14ac:dyDescent="0.25">
      <c r="C274" s="8">
        <f t="shared" si="13"/>
        <v>12</v>
      </c>
      <c r="D274" s="10">
        <f t="shared" si="12"/>
        <v>1</v>
      </c>
      <c r="F274" s="187" t="s">
        <v>209</v>
      </c>
      <c r="H274" s="9">
        <f>D274</f>
        <v>1</v>
      </c>
      <c r="AA274"/>
      <c r="AB274"/>
      <c r="AC274"/>
      <c r="AD274"/>
      <c r="AE274"/>
      <c r="AF274"/>
      <c r="AG274"/>
      <c r="AH274"/>
      <c r="AI274"/>
      <c r="AJ274"/>
      <c r="AK274"/>
    </row>
    <row r="275" spans="2:37" x14ac:dyDescent="0.25">
      <c r="C275" s="8">
        <f>C274+1</f>
        <v>13</v>
      </c>
      <c r="D275" s="10">
        <f t="shared" si="12"/>
        <v>1</v>
      </c>
      <c r="F275" s="10" t="s">
        <v>210</v>
      </c>
      <c r="AA275"/>
      <c r="AB275"/>
      <c r="AC275"/>
      <c r="AD275"/>
      <c r="AE275"/>
      <c r="AF275"/>
      <c r="AG275"/>
      <c r="AH275"/>
      <c r="AI275"/>
      <c r="AJ275"/>
      <c r="AK275"/>
    </row>
    <row r="276" spans="2:37" x14ac:dyDescent="0.25">
      <c r="E276" s="6" t="s">
        <v>198</v>
      </c>
      <c r="AA276"/>
      <c r="AB276"/>
      <c r="AC276"/>
      <c r="AD276"/>
      <c r="AE276"/>
      <c r="AF276"/>
      <c r="AG276"/>
      <c r="AH276"/>
      <c r="AI276"/>
      <c r="AJ276"/>
      <c r="AK276"/>
    </row>
    <row r="277" spans="2:37" x14ac:dyDescent="0.25">
      <c r="D277" s="10">
        <f>SUM(D263:D275)</f>
        <v>110</v>
      </c>
      <c r="E277" s="6">
        <f>30+78+2</f>
        <v>110</v>
      </c>
      <c r="H277" s="9">
        <f>SUM(H263:H276)</f>
        <v>35</v>
      </c>
      <c r="AA277"/>
      <c r="AB277"/>
      <c r="AC277"/>
      <c r="AD277"/>
      <c r="AE277"/>
      <c r="AF277"/>
      <c r="AG277"/>
      <c r="AH277"/>
      <c r="AI277"/>
      <c r="AJ277"/>
      <c r="AK277"/>
    </row>
    <row r="278" spans="2:37" x14ac:dyDescent="0.25">
      <c r="B278" s="7" t="s">
        <v>195</v>
      </c>
      <c r="AA278"/>
      <c r="AB278"/>
      <c r="AC278"/>
      <c r="AD278"/>
      <c r="AE278"/>
      <c r="AF278"/>
      <c r="AG278"/>
      <c r="AH278"/>
      <c r="AI278"/>
      <c r="AJ278"/>
      <c r="AK278"/>
    </row>
    <row r="279" spans="2:37" x14ac:dyDescent="0.25">
      <c r="AA279"/>
      <c r="AB279"/>
      <c r="AC279"/>
      <c r="AD279"/>
      <c r="AE279"/>
      <c r="AF279"/>
      <c r="AG279"/>
      <c r="AH279"/>
      <c r="AI279"/>
      <c r="AJ279"/>
      <c r="AK279"/>
    </row>
    <row r="280" spans="2:37" x14ac:dyDescent="0.25">
      <c r="C280" s="8" t="s">
        <v>212</v>
      </c>
      <c r="AA280"/>
      <c r="AB280"/>
      <c r="AC280"/>
      <c r="AD280"/>
      <c r="AE280"/>
      <c r="AF280"/>
      <c r="AG280"/>
      <c r="AH280"/>
      <c r="AI280"/>
      <c r="AJ280"/>
      <c r="AK280"/>
    </row>
    <row r="281" spans="2:37" x14ac:dyDescent="0.25">
      <c r="E281" s="6" t="s">
        <v>213</v>
      </c>
      <c r="F281" s="10">
        <f>78-D263</f>
        <v>36</v>
      </c>
      <c r="AA281"/>
      <c r="AB281"/>
      <c r="AC281"/>
      <c r="AD281"/>
      <c r="AE281"/>
      <c r="AF281"/>
      <c r="AG281"/>
      <c r="AH281"/>
      <c r="AI281"/>
      <c r="AJ281"/>
      <c r="AK281"/>
    </row>
    <row r="282" spans="2:37" x14ac:dyDescent="0.25">
      <c r="F282" s="10">
        <f>F281+2</f>
        <v>38</v>
      </c>
      <c r="G282" s="9" t="s">
        <v>214</v>
      </c>
      <c r="AA282"/>
      <c r="AB282"/>
      <c r="AC282"/>
      <c r="AD282"/>
      <c r="AE282"/>
      <c r="AF282"/>
      <c r="AG282"/>
      <c r="AH282"/>
      <c r="AI282"/>
      <c r="AJ282"/>
      <c r="AK282"/>
    </row>
    <row r="283" spans="2:37" x14ac:dyDescent="0.25">
      <c r="AA283"/>
      <c r="AB283"/>
      <c r="AC283"/>
      <c r="AD283"/>
      <c r="AE283"/>
      <c r="AF283"/>
      <c r="AG283"/>
      <c r="AH283"/>
      <c r="AI283"/>
      <c r="AJ283"/>
      <c r="AK283"/>
    </row>
    <row r="284" spans="2:37" x14ac:dyDescent="0.25">
      <c r="AA284"/>
      <c r="AB284"/>
      <c r="AC284"/>
      <c r="AD284"/>
      <c r="AE284"/>
      <c r="AF284"/>
      <c r="AG284"/>
      <c r="AH284"/>
      <c r="AI284"/>
      <c r="AJ284"/>
      <c r="AK284"/>
    </row>
    <row r="285" spans="2:37" x14ac:dyDescent="0.25">
      <c r="AA285"/>
      <c r="AB285"/>
      <c r="AC285"/>
      <c r="AD285"/>
      <c r="AE285"/>
      <c r="AF285"/>
      <c r="AG285"/>
      <c r="AH285"/>
      <c r="AI285"/>
      <c r="AJ285"/>
      <c r="AK285"/>
    </row>
    <row r="286" spans="2:37" x14ac:dyDescent="0.25">
      <c r="AA286"/>
      <c r="AB286"/>
      <c r="AC286"/>
      <c r="AD286"/>
      <c r="AE286"/>
      <c r="AF286"/>
      <c r="AG286"/>
      <c r="AH286"/>
      <c r="AI286"/>
      <c r="AJ286"/>
      <c r="AK286"/>
    </row>
    <row r="287" spans="2:37" x14ac:dyDescent="0.25">
      <c r="AA287"/>
      <c r="AB287"/>
      <c r="AC287"/>
      <c r="AD287"/>
      <c r="AE287"/>
      <c r="AF287"/>
      <c r="AG287"/>
      <c r="AH287"/>
      <c r="AI287"/>
      <c r="AJ287"/>
      <c r="AK287"/>
    </row>
    <row r="288" spans="2:37" x14ac:dyDescent="0.25">
      <c r="AA288"/>
      <c r="AB288"/>
      <c r="AC288"/>
      <c r="AD288"/>
      <c r="AE288"/>
      <c r="AF288"/>
      <c r="AG288"/>
      <c r="AH288"/>
      <c r="AI288"/>
      <c r="AJ288"/>
      <c r="AK288"/>
    </row>
    <row r="289" spans="27:37" x14ac:dyDescent="0.25">
      <c r="AA289"/>
      <c r="AB289"/>
      <c r="AC289"/>
      <c r="AD289"/>
      <c r="AE289"/>
      <c r="AF289"/>
      <c r="AG289"/>
      <c r="AH289"/>
      <c r="AI289"/>
      <c r="AJ289"/>
      <c r="AK289"/>
    </row>
    <row r="290" spans="27:37" x14ac:dyDescent="0.25">
      <c r="AA290"/>
      <c r="AB290"/>
      <c r="AC290"/>
      <c r="AD290"/>
      <c r="AE290"/>
      <c r="AF290"/>
      <c r="AG290"/>
      <c r="AH290"/>
      <c r="AI290"/>
      <c r="AJ290"/>
      <c r="AK290"/>
    </row>
    <row r="291" spans="27:37" x14ac:dyDescent="0.25">
      <c r="AA291"/>
      <c r="AB291"/>
      <c r="AC291"/>
      <c r="AD291"/>
      <c r="AE291"/>
      <c r="AF291"/>
      <c r="AG291"/>
      <c r="AH291"/>
      <c r="AI291"/>
      <c r="AJ291"/>
      <c r="AK291"/>
    </row>
    <row r="292" spans="27:37" x14ac:dyDescent="0.25">
      <c r="AA292"/>
      <c r="AB292"/>
      <c r="AC292"/>
      <c r="AD292"/>
      <c r="AE292"/>
      <c r="AF292"/>
      <c r="AG292"/>
      <c r="AH292"/>
      <c r="AI292"/>
      <c r="AJ292"/>
      <c r="AK292"/>
    </row>
    <row r="293" spans="27:37" x14ac:dyDescent="0.25">
      <c r="AA293"/>
      <c r="AB293"/>
      <c r="AC293"/>
      <c r="AD293"/>
      <c r="AE293"/>
      <c r="AF293"/>
      <c r="AG293"/>
      <c r="AH293"/>
      <c r="AI293"/>
      <c r="AJ293"/>
      <c r="AK293"/>
    </row>
    <row r="294" spans="27:37" x14ac:dyDescent="0.25">
      <c r="AA294"/>
      <c r="AB294"/>
      <c r="AC294"/>
      <c r="AD294"/>
      <c r="AE294"/>
      <c r="AF294"/>
      <c r="AG294"/>
      <c r="AH294"/>
      <c r="AI294"/>
      <c r="AJ294"/>
      <c r="AK294"/>
    </row>
    <row r="295" spans="27:37" x14ac:dyDescent="0.25">
      <c r="AA295"/>
      <c r="AB295"/>
      <c r="AC295"/>
      <c r="AD295"/>
      <c r="AE295"/>
      <c r="AF295"/>
      <c r="AG295"/>
      <c r="AH295"/>
      <c r="AI295"/>
      <c r="AJ295"/>
      <c r="AK295"/>
    </row>
    <row r="296" spans="27:37" x14ac:dyDescent="0.25">
      <c r="AA296"/>
      <c r="AB296"/>
      <c r="AC296"/>
      <c r="AD296"/>
      <c r="AE296"/>
      <c r="AF296"/>
      <c r="AG296"/>
      <c r="AH296"/>
      <c r="AI296"/>
      <c r="AJ296"/>
      <c r="AK296"/>
    </row>
    <row r="297" spans="27:37" x14ac:dyDescent="0.25">
      <c r="AA297"/>
      <c r="AB297"/>
      <c r="AC297"/>
      <c r="AD297"/>
      <c r="AE297"/>
      <c r="AF297"/>
      <c r="AG297"/>
      <c r="AH297"/>
      <c r="AI297"/>
      <c r="AJ297"/>
      <c r="AK297"/>
    </row>
    <row r="298" spans="27:37" x14ac:dyDescent="0.25">
      <c r="AA298"/>
      <c r="AB298"/>
      <c r="AC298"/>
      <c r="AD298"/>
      <c r="AE298"/>
      <c r="AF298"/>
      <c r="AG298"/>
      <c r="AH298"/>
      <c r="AI298"/>
      <c r="AJ298"/>
      <c r="AK298"/>
    </row>
    <row r="299" spans="27:37" x14ac:dyDescent="0.25">
      <c r="AA299"/>
      <c r="AB299"/>
      <c r="AC299"/>
      <c r="AD299"/>
      <c r="AE299"/>
      <c r="AF299"/>
      <c r="AG299"/>
      <c r="AH299"/>
      <c r="AI299"/>
      <c r="AJ299"/>
      <c r="AK299"/>
    </row>
    <row r="300" spans="27:37" x14ac:dyDescent="0.25">
      <c r="AA300"/>
      <c r="AB300"/>
      <c r="AC300"/>
      <c r="AD300"/>
      <c r="AE300"/>
      <c r="AF300"/>
      <c r="AG300"/>
      <c r="AH300"/>
      <c r="AI300"/>
      <c r="AJ300"/>
      <c r="AK300"/>
    </row>
    <row r="301" spans="27:37" x14ac:dyDescent="0.25">
      <c r="AA301"/>
      <c r="AB301"/>
      <c r="AC301"/>
      <c r="AD301"/>
      <c r="AE301"/>
      <c r="AF301"/>
      <c r="AG301"/>
      <c r="AH301"/>
      <c r="AI301"/>
      <c r="AJ301"/>
      <c r="AK301"/>
    </row>
    <row r="302" spans="27:37" x14ac:dyDescent="0.25">
      <c r="AA302"/>
      <c r="AB302"/>
      <c r="AC302"/>
      <c r="AD302"/>
      <c r="AE302"/>
      <c r="AF302"/>
      <c r="AG302"/>
      <c r="AH302"/>
      <c r="AI302"/>
      <c r="AJ302"/>
      <c r="AK302"/>
    </row>
    <row r="303" spans="27:37" x14ac:dyDescent="0.25">
      <c r="AA303"/>
      <c r="AB303"/>
      <c r="AC303"/>
      <c r="AD303"/>
      <c r="AE303"/>
      <c r="AF303"/>
      <c r="AG303"/>
      <c r="AH303"/>
      <c r="AI303"/>
      <c r="AJ303"/>
      <c r="AK303"/>
    </row>
    <row r="304" spans="27:37" x14ac:dyDescent="0.25">
      <c r="AA304"/>
      <c r="AB304"/>
      <c r="AC304"/>
      <c r="AD304"/>
      <c r="AE304"/>
      <c r="AF304"/>
      <c r="AG304"/>
      <c r="AH304"/>
      <c r="AI304"/>
      <c r="AJ304"/>
      <c r="AK304"/>
    </row>
    <row r="305" spans="27:37" x14ac:dyDescent="0.25">
      <c r="AA305"/>
      <c r="AB305"/>
      <c r="AC305"/>
      <c r="AD305"/>
      <c r="AE305"/>
      <c r="AF305"/>
      <c r="AG305"/>
      <c r="AH305"/>
      <c r="AI305"/>
      <c r="AJ305"/>
      <c r="AK305"/>
    </row>
    <row r="306" spans="27:37" x14ac:dyDescent="0.25">
      <c r="AA306"/>
      <c r="AB306"/>
      <c r="AC306"/>
      <c r="AD306"/>
      <c r="AE306"/>
      <c r="AF306"/>
      <c r="AG306"/>
      <c r="AH306"/>
      <c r="AI306"/>
      <c r="AJ306"/>
      <c r="AK306"/>
    </row>
    <row r="307" spans="27:37" x14ac:dyDescent="0.25">
      <c r="AA307"/>
      <c r="AB307"/>
      <c r="AC307"/>
      <c r="AD307"/>
      <c r="AE307"/>
      <c r="AF307"/>
      <c r="AG307"/>
      <c r="AH307"/>
      <c r="AI307"/>
      <c r="AJ307"/>
      <c r="AK307"/>
    </row>
    <row r="308" spans="27:37" x14ac:dyDescent="0.25">
      <c r="AA308"/>
      <c r="AB308"/>
      <c r="AC308"/>
      <c r="AD308"/>
      <c r="AE308"/>
      <c r="AF308"/>
      <c r="AG308"/>
      <c r="AH308"/>
      <c r="AI308"/>
      <c r="AJ308"/>
      <c r="AK308"/>
    </row>
    <row r="309" spans="27:37" x14ac:dyDescent="0.25">
      <c r="AA309"/>
      <c r="AB309"/>
      <c r="AC309"/>
      <c r="AD309"/>
      <c r="AE309"/>
      <c r="AF309"/>
      <c r="AG309"/>
      <c r="AH309"/>
      <c r="AI309"/>
      <c r="AJ309"/>
      <c r="AK309"/>
    </row>
    <row r="310" spans="27:37" x14ac:dyDescent="0.25">
      <c r="AA310"/>
      <c r="AB310"/>
      <c r="AC310"/>
      <c r="AD310"/>
      <c r="AE310"/>
      <c r="AF310"/>
      <c r="AG310"/>
      <c r="AH310"/>
      <c r="AI310"/>
      <c r="AJ310"/>
      <c r="AK310"/>
    </row>
    <row r="311" spans="27:37" x14ac:dyDescent="0.25">
      <c r="AA311"/>
      <c r="AB311"/>
      <c r="AC311"/>
      <c r="AD311"/>
      <c r="AE311"/>
      <c r="AF311"/>
      <c r="AG311"/>
      <c r="AH311"/>
      <c r="AI311"/>
      <c r="AJ311"/>
      <c r="AK311"/>
    </row>
    <row r="312" spans="27:37" x14ac:dyDescent="0.25">
      <c r="AA312"/>
      <c r="AB312"/>
      <c r="AC312"/>
      <c r="AD312"/>
      <c r="AE312"/>
      <c r="AF312"/>
      <c r="AG312"/>
      <c r="AH312"/>
      <c r="AI312"/>
      <c r="AJ312"/>
      <c r="AK312"/>
    </row>
    <row r="313" spans="27:37" x14ac:dyDescent="0.25">
      <c r="AA313"/>
      <c r="AB313"/>
      <c r="AC313"/>
      <c r="AD313"/>
      <c r="AE313"/>
      <c r="AF313"/>
      <c r="AG313"/>
      <c r="AH313"/>
      <c r="AI313"/>
      <c r="AJ313"/>
      <c r="AK313"/>
    </row>
    <row r="314" spans="27:37" x14ac:dyDescent="0.25">
      <c r="AA314"/>
      <c r="AB314"/>
      <c r="AC314"/>
      <c r="AD314"/>
      <c r="AE314"/>
      <c r="AF314"/>
      <c r="AG314"/>
      <c r="AH314"/>
      <c r="AI314"/>
      <c r="AJ314"/>
      <c r="AK314"/>
    </row>
    <row r="315" spans="27:37" x14ac:dyDescent="0.25">
      <c r="AA315"/>
      <c r="AB315"/>
      <c r="AC315"/>
      <c r="AD315"/>
      <c r="AE315"/>
      <c r="AF315"/>
      <c r="AG315"/>
      <c r="AH315"/>
      <c r="AI315"/>
      <c r="AJ315"/>
      <c r="AK315"/>
    </row>
    <row r="316" spans="27:37" x14ac:dyDescent="0.25">
      <c r="AA316"/>
      <c r="AB316"/>
      <c r="AC316"/>
      <c r="AD316"/>
      <c r="AE316"/>
      <c r="AF316"/>
      <c r="AG316"/>
      <c r="AH316"/>
      <c r="AI316"/>
      <c r="AJ316"/>
      <c r="AK316"/>
    </row>
    <row r="317" spans="27:37" x14ac:dyDescent="0.25">
      <c r="AA317"/>
      <c r="AB317"/>
      <c r="AC317"/>
      <c r="AD317"/>
      <c r="AE317"/>
      <c r="AF317"/>
      <c r="AG317"/>
      <c r="AH317"/>
      <c r="AI317"/>
      <c r="AJ317"/>
      <c r="AK317"/>
    </row>
    <row r="318" spans="27:37" x14ac:dyDescent="0.25">
      <c r="AA318"/>
      <c r="AB318"/>
      <c r="AC318"/>
      <c r="AD318"/>
      <c r="AE318"/>
      <c r="AF318"/>
      <c r="AG318"/>
      <c r="AH318"/>
      <c r="AI318"/>
      <c r="AJ318"/>
      <c r="AK318"/>
    </row>
    <row r="319" spans="27:37" x14ac:dyDescent="0.25">
      <c r="AA319"/>
      <c r="AB319"/>
      <c r="AC319"/>
      <c r="AD319"/>
      <c r="AE319"/>
      <c r="AF319"/>
      <c r="AG319"/>
      <c r="AH319"/>
      <c r="AI319"/>
      <c r="AJ319"/>
      <c r="AK319"/>
    </row>
    <row r="320" spans="27:37" x14ac:dyDescent="0.25">
      <c r="AA320"/>
      <c r="AB320"/>
      <c r="AC320"/>
      <c r="AD320"/>
      <c r="AE320"/>
      <c r="AF320"/>
      <c r="AG320"/>
      <c r="AH320"/>
      <c r="AI320"/>
      <c r="AJ320"/>
      <c r="AK320"/>
    </row>
    <row r="321" spans="27:37" x14ac:dyDescent="0.25">
      <c r="AA321"/>
      <c r="AB321"/>
      <c r="AC321"/>
      <c r="AD321"/>
      <c r="AE321"/>
      <c r="AF321"/>
      <c r="AG321"/>
      <c r="AH321"/>
      <c r="AI321"/>
      <c r="AJ321"/>
      <c r="AK321"/>
    </row>
    <row r="322" spans="27:37" x14ac:dyDescent="0.25">
      <c r="AA322"/>
      <c r="AB322"/>
      <c r="AC322"/>
      <c r="AD322"/>
      <c r="AE322"/>
      <c r="AF322"/>
      <c r="AG322"/>
      <c r="AH322"/>
      <c r="AI322"/>
      <c r="AJ322"/>
      <c r="AK322"/>
    </row>
    <row r="323" spans="27:37" x14ac:dyDescent="0.25">
      <c r="AA323"/>
      <c r="AB323"/>
      <c r="AC323"/>
      <c r="AD323"/>
      <c r="AE323"/>
      <c r="AF323"/>
      <c r="AG323"/>
      <c r="AH323"/>
      <c r="AI323"/>
      <c r="AJ323"/>
      <c r="AK323"/>
    </row>
    <row r="324" spans="27:37" x14ac:dyDescent="0.25">
      <c r="AA324"/>
      <c r="AB324"/>
      <c r="AC324"/>
      <c r="AD324"/>
      <c r="AE324"/>
      <c r="AF324"/>
      <c r="AG324"/>
      <c r="AH324"/>
      <c r="AI324"/>
      <c r="AJ324"/>
      <c r="AK324"/>
    </row>
    <row r="325" spans="27:37" x14ac:dyDescent="0.25">
      <c r="AA325"/>
      <c r="AB325"/>
      <c r="AC325"/>
      <c r="AD325"/>
      <c r="AE325"/>
      <c r="AF325"/>
      <c r="AG325"/>
      <c r="AH325"/>
      <c r="AI325"/>
      <c r="AJ325"/>
      <c r="AK325"/>
    </row>
    <row r="326" spans="27:37" x14ac:dyDescent="0.25">
      <c r="AA326"/>
      <c r="AB326"/>
      <c r="AC326"/>
      <c r="AD326"/>
      <c r="AE326"/>
      <c r="AF326"/>
      <c r="AG326"/>
      <c r="AH326"/>
      <c r="AI326"/>
      <c r="AJ326"/>
      <c r="AK326"/>
    </row>
    <row r="327" spans="27:37" x14ac:dyDescent="0.25">
      <c r="AA327"/>
      <c r="AB327"/>
      <c r="AC327"/>
      <c r="AD327"/>
      <c r="AE327"/>
      <c r="AF327"/>
      <c r="AG327"/>
      <c r="AH327"/>
      <c r="AI327"/>
      <c r="AJ327"/>
      <c r="AK327"/>
    </row>
    <row r="328" spans="27:37" x14ac:dyDescent="0.25">
      <c r="AA328"/>
      <c r="AB328"/>
      <c r="AC328"/>
      <c r="AD328"/>
      <c r="AE328"/>
      <c r="AF328"/>
      <c r="AG328"/>
      <c r="AH328"/>
      <c r="AI328"/>
      <c r="AJ328"/>
      <c r="AK328"/>
    </row>
    <row r="329" spans="27:37" x14ac:dyDescent="0.25">
      <c r="AA329"/>
      <c r="AB329"/>
      <c r="AC329"/>
      <c r="AD329"/>
      <c r="AE329"/>
      <c r="AF329"/>
      <c r="AG329"/>
      <c r="AH329"/>
      <c r="AI329"/>
      <c r="AJ329"/>
      <c r="AK329"/>
    </row>
    <row r="330" spans="27:37" x14ac:dyDescent="0.25">
      <c r="AA330"/>
      <c r="AB330"/>
      <c r="AC330"/>
      <c r="AD330"/>
      <c r="AE330"/>
      <c r="AF330"/>
      <c r="AG330"/>
      <c r="AH330"/>
      <c r="AI330"/>
      <c r="AJ330"/>
      <c r="AK330"/>
    </row>
    <row r="331" spans="27:37" x14ac:dyDescent="0.25">
      <c r="AA331"/>
      <c r="AB331"/>
      <c r="AC331"/>
      <c r="AD331"/>
      <c r="AE331"/>
      <c r="AF331"/>
      <c r="AG331"/>
      <c r="AH331"/>
      <c r="AI331"/>
      <c r="AJ331"/>
      <c r="AK331"/>
    </row>
    <row r="332" spans="27:37" x14ac:dyDescent="0.25">
      <c r="AA332"/>
      <c r="AB332"/>
      <c r="AC332"/>
      <c r="AD332"/>
      <c r="AE332"/>
      <c r="AF332"/>
      <c r="AG332"/>
      <c r="AH332"/>
      <c r="AI332"/>
      <c r="AJ332"/>
      <c r="AK332"/>
    </row>
    <row r="333" spans="27:37" x14ac:dyDescent="0.25">
      <c r="AA333"/>
      <c r="AB333"/>
      <c r="AC333"/>
      <c r="AD333"/>
      <c r="AE333"/>
      <c r="AF333"/>
      <c r="AG333"/>
      <c r="AH333"/>
      <c r="AI333"/>
      <c r="AJ333"/>
      <c r="AK333"/>
    </row>
    <row r="334" spans="27:37" x14ac:dyDescent="0.25">
      <c r="AA334"/>
      <c r="AB334"/>
      <c r="AC334"/>
      <c r="AD334"/>
      <c r="AE334"/>
      <c r="AF334"/>
      <c r="AG334"/>
      <c r="AH334"/>
      <c r="AI334"/>
      <c r="AJ334"/>
      <c r="AK334"/>
    </row>
    <row r="335" spans="27:37" x14ac:dyDescent="0.25">
      <c r="AA335"/>
      <c r="AB335"/>
      <c r="AC335"/>
      <c r="AD335"/>
      <c r="AE335"/>
      <c r="AF335"/>
      <c r="AG335"/>
      <c r="AH335"/>
      <c r="AI335"/>
      <c r="AJ335"/>
      <c r="AK335"/>
    </row>
    <row r="336" spans="27:37" x14ac:dyDescent="0.25">
      <c r="AA336"/>
      <c r="AB336"/>
      <c r="AC336"/>
      <c r="AD336"/>
      <c r="AE336"/>
      <c r="AF336"/>
      <c r="AG336"/>
      <c r="AH336"/>
      <c r="AI336"/>
      <c r="AJ336"/>
      <c r="AK336"/>
    </row>
    <row r="337" spans="27:37" x14ac:dyDescent="0.25">
      <c r="AA337"/>
      <c r="AB337"/>
      <c r="AC337"/>
      <c r="AD337"/>
      <c r="AE337"/>
      <c r="AF337"/>
      <c r="AG337"/>
      <c r="AH337"/>
      <c r="AI337"/>
      <c r="AJ337"/>
      <c r="AK337"/>
    </row>
    <row r="338" spans="27:37" x14ac:dyDescent="0.25">
      <c r="AA338"/>
      <c r="AB338"/>
      <c r="AC338"/>
      <c r="AD338"/>
      <c r="AE338"/>
      <c r="AF338"/>
      <c r="AG338"/>
      <c r="AH338"/>
      <c r="AI338"/>
      <c r="AJ338"/>
      <c r="AK338"/>
    </row>
    <row r="339" spans="27:37" x14ac:dyDescent="0.25">
      <c r="AA339"/>
      <c r="AB339"/>
      <c r="AC339"/>
      <c r="AD339"/>
      <c r="AE339"/>
      <c r="AF339"/>
      <c r="AG339"/>
      <c r="AH339"/>
      <c r="AI339"/>
      <c r="AJ339"/>
      <c r="AK339"/>
    </row>
    <row r="340" spans="27:37" x14ac:dyDescent="0.25">
      <c r="AA340"/>
      <c r="AB340"/>
      <c r="AC340"/>
      <c r="AD340"/>
      <c r="AE340"/>
      <c r="AF340"/>
      <c r="AG340"/>
      <c r="AH340"/>
      <c r="AI340"/>
      <c r="AJ340"/>
      <c r="AK340"/>
    </row>
    <row r="341" spans="27:37" x14ac:dyDescent="0.25">
      <c r="AA341"/>
      <c r="AB341"/>
      <c r="AC341"/>
      <c r="AD341"/>
      <c r="AE341"/>
      <c r="AF341"/>
      <c r="AG341"/>
      <c r="AH341"/>
      <c r="AI341"/>
      <c r="AJ341"/>
      <c r="AK341"/>
    </row>
    <row r="342" spans="27:37" x14ac:dyDescent="0.25">
      <c r="AA342"/>
      <c r="AB342"/>
      <c r="AC342"/>
      <c r="AD342"/>
      <c r="AE342"/>
      <c r="AF342"/>
      <c r="AG342"/>
      <c r="AH342"/>
      <c r="AI342"/>
      <c r="AJ342"/>
      <c r="AK342"/>
    </row>
    <row r="343" spans="27:37" x14ac:dyDescent="0.25">
      <c r="AA343"/>
      <c r="AB343"/>
      <c r="AC343"/>
      <c r="AD343"/>
      <c r="AE343"/>
      <c r="AF343"/>
      <c r="AG343"/>
      <c r="AH343"/>
      <c r="AI343"/>
      <c r="AJ343"/>
      <c r="AK343"/>
    </row>
    <row r="344" spans="27:37" x14ac:dyDescent="0.25">
      <c r="AA344"/>
      <c r="AB344"/>
      <c r="AC344"/>
      <c r="AD344"/>
      <c r="AE344"/>
      <c r="AF344"/>
      <c r="AG344"/>
      <c r="AH344"/>
      <c r="AI344"/>
      <c r="AJ344"/>
      <c r="AK344"/>
    </row>
    <row r="345" spans="27:37" x14ac:dyDescent="0.25">
      <c r="AA345"/>
      <c r="AB345"/>
      <c r="AC345"/>
      <c r="AD345"/>
      <c r="AE345"/>
      <c r="AF345"/>
      <c r="AG345"/>
      <c r="AH345"/>
      <c r="AI345"/>
      <c r="AJ345"/>
      <c r="AK345"/>
    </row>
    <row r="346" spans="27:37" x14ac:dyDescent="0.25">
      <c r="AA346"/>
      <c r="AB346"/>
      <c r="AC346"/>
      <c r="AD346"/>
      <c r="AE346"/>
      <c r="AF346"/>
      <c r="AG346"/>
      <c r="AH346"/>
      <c r="AI346"/>
      <c r="AJ346"/>
      <c r="AK346"/>
    </row>
    <row r="347" spans="27:37" x14ac:dyDescent="0.25">
      <c r="AA347"/>
      <c r="AB347"/>
      <c r="AC347"/>
      <c r="AD347"/>
      <c r="AE347"/>
      <c r="AF347"/>
      <c r="AG347"/>
      <c r="AH347"/>
      <c r="AI347"/>
      <c r="AJ347"/>
      <c r="AK347"/>
    </row>
    <row r="348" spans="27:37" x14ac:dyDescent="0.25">
      <c r="AA348"/>
      <c r="AB348"/>
      <c r="AC348"/>
      <c r="AD348"/>
      <c r="AE348"/>
      <c r="AF348"/>
      <c r="AG348"/>
      <c r="AH348"/>
      <c r="AI348"/>
      <c r="AJ348"/>
      <c r="AK348"/>
    </row>
    <row r="349" spans="27:37" x14ac:dyDescent="0.25">
      <c r="AA349"/>
      <c r="AB349"/>
      <c r="AC349"/>
      <c r="AD349"/>
      <c r="AE349"/>
      <c r="AF349"/>
      <c r="AG349"/>
      <c r="AH349"/>
      <c r="AI349"/>
      <c r="AJ349"/>
      <c r="AK349"/>
    </row>
    <row r="350" spans="27:37" x14ac:dyDescent="0.25">
      <c r="AA350"/>
      <c r="AB350"/>
      <c r="AC350"/>
      <c r="AD350"/>
      <c r="AE350"/>
      <c r="AF350"/>
      <c r="AG350"/>
      <c r="AH350"/>
      <c r="AI350"/>
      <c r="AJ350"/>
      <c r="AK350"/>
    </row>
    <row r="351" spans="27:37" x14ac:dyDescent="0.25">
      <c r="AA351"/>
      <c r="AB351"/>
      <c r="AC351"/>
      <c r="AD351"/>
      <c r="AE351"/>
      <c r="AF351"/>
      <c r="AG351"/>
      <c r="AH351"/>
      <c r="AI351"/>
      <c r="AJ351"/>
      <c r="AK351"/>
    </row>
    <row r="352" spans="27:37" x14ac:dyDescent="0.25">
      <c r="AA352"/>
      <c r="AB352"/>
      <c r="AC352"/>
      <c r="AD352"/>
      <c r="AE352"/>
      <c r="AF352"/>
      <c r="AG352"/>
      <c r="AH352"/>
      <c r="AI352"/>
      <c r="AJ352"/>
      <c r="AK352"/>
    </row>
    <row r="353" spans="27:37" x14ac:dyDescent="0.25">
      <c r="AA353"/>
      <c r="AB353"/>
      <c r="AC353"/>
      <c r="AD353"/>
      <c r="AE353"/>
      <c r="AF353"/>
      <c r="AG353"/>
      <c r="AH353"/>
      <c r="AI353"/>
      <c r="AJ353"/>
      <c r="AK353"/>
    </row>
    <row r="354" spans="27:37" x14ac:dyDescent="0.25">
      <c r="AA354"/>
      <c r="AB354"/>
      <c r="AC354"/>
      <c r="AD354"/>
      <c r="AE354"/>
      <c r="AF354"/>
      <c r="AG354"/>
      <c r="AH354"/>
      <c r="AI354"/>
      <c r="AJ354"/>
      <c r="AK354"/>
    </row>
    <row r="355" spans="27:37" x14ac:dyDescent="0.25">
      <c r="AA355"/>
      <c r="AB355"/>
      <c r="AC355"/>
      <c r="AD355"/>
      <c r="AE355"/>
      <c r="AF355"/>
      <c r="AG355"/>
      <c r="AH355"/>
      <c r="AI355"/>
      <c r="AJ355"/>
      <c r="AK355"/>
    </row>
    <row r="356" spans="27:37" x14ac:dyDescent="0.25">
      <c r="AA356"/>
      <c r="AB356"/>
      <c r="AC356"/>
      <c r="AD356"/>
      <c r="AE356"/>
      <c r="AF356"/>
      <c r="AG356"/>
      <c r="AH356"/>
      <c r="AI356"/>
      <c r="AJ356"/>
      <c r="AK356"/>
    </row>
    <row r="357" spans="27:37" x14ac:dyDescent="0.25">
      <c r="AA357"/>
      <c r="AB357"/>
      <c r="AC357"/>
      <c r="AD357"/>
      <c r="AE357"/>
      <c r="AF357"/>
      <c r="AG357"/>
      <c r="AH357"/>
      <c r="AI357"/>
      <c r="AJ357"/>
      <c r="AK357"/>
    </row>
    <row r="358" spans="27:37" x14ac:dyDescent="0.25">
      <c r="AA358"/>
      <c r="AB358"/>
      <c r="AC358"/>
      <c r="AD358"/>
      <c r="AE358"/>
      <c r="AF358"/>
      <c r="AG358"/>
      <c r="AH358"/>
      <c r="AI358"/>
      <c r="AJ358"/>
      <c r="AK358"/>
    </row>
    <row r="359" spans="27:37" x14ac:dyDescent="0.25">
      <c r="AA359"/>
      <c r="AB359"/>
      <c r="AC359"/>
      <c r="AD359"/>
      <c r="AE359"/>
      <c r="AF359"/>
      <c r="AG359"/>
      <c r="AH359"/>
      <c r="AI359"/>
      <c r="AJ359"/>
      <c r="AK359"/>
    </row>
    <row r="360" spans="27:37" x14ac:dyDescent="0.25">
      <c r="AA360"/>
      <c r="AB360"/>
      <c r="AC360"/>
      <c r="AD360"/>
      <c r="AE360"/>
      <c r="AF360"/>
      <c r="AG360"/>
      <c r="AH360"/>
      <c r="AI360"/>
      <c r="AJ360"/>
      <c r="AK360"/>
    </row>
    <row r="361" spans="27:37" x14ac:dyDescent="0.25">
      <c r="AA361"/>
      <c r="AB361"/>
      <c r="AC361"/>
      <c r="AD361"/>
      <c r="AE361"/>
      <c r="AF361"/>
      <c r="AG361"/>
      <c r="AH361"/>
      <c r="AI361"/>
      <c r="AJ361"/>
      <c r="AK361"/>
    </row>
    <row r="362" spans="27:37" x14ac:dyDescent="0.25">
      <c r="AA362"/>
      <c r="AB362"/>
      <c r="AC362"/>
      <c r="AD362"/>
      <c r="AE362"/>
      <c r="AF362"/>
      <c r="AG362"/>
      <c r="AH362"/>
      <c r="AI362"/>
      <c r="AJ362"/>
      <c r="AK362"/>
    </row>
    <row r="363" spans="27:37" x14ac:dyDescent="0.25">
      <c r="AA363"/>
      <c r="AB363"/>
      <c r="AC363"/>
      <c r="AD363"/>
      <c r="AE363"/>
      <c r="AF363"/>
      <c r="AG363"/>
      <c r="AH363"/>
      <c r="AI363"/>
      <c r="AJ363"/>
      <c r="AK363"/>
    </row>
    <row r="364" spans="27:37" x14ac:dyDescent="0.25">
      <c r="AA364"/>
      <c r="AB364"/>
      <c r="AC364"/>
      <c r="AD364"/>
      <c r="AE364"/>
      <c r="AF364"/>
      <c r="AG364"/>
      <c r="AH364"/>
      <c r="AI364"/>
      <c r="AJ364"/>
      <c r="AK364"/>
    </row>
    <row r="365" spans="27:37" x14ac:dyDescent="0.25">
      <c r="AA365"/>
      <c r="AB365"/>
      <c r="AC365"/>
      <c r="AD365"/>
      <c r="AE365"/>
      <c r="AF365"/>
      <c r="AG365"/>
      <c r="AH365"/>
      <c r="AI365"/>
      <c r="AJ365"/>
      <c r="AK365"/>
    </row>
    <row r="366" spans="27:37" x14ac:dyDescent="0.25">
      <c r="AA366"/>
      <c r="AB366"/>
      <c r="AC366"/>
      <c r="AD366"/>
      <c r="AE366"/>
      <c r="AF366"/>
      <c r="AG366"/>
      <c r="AH366"/>
      <c r="AI366"/>
      <c r="AJ366"/>
      <c r="AK366"/>
    </row>
    <row r="367" spans="27:37" x14ac:dyDescent="0.25">
      <c r="AA367"/>
      <c r="AB367"/>
      <c r="AC367"/>
      <c r="AD367"/>
      <c r="AE367"/>
      <c r="AF367"/>
      <c r="AG367"/>
      <c r="AH367"/>
      <c r="AI367"/>
      <c r="AJ367"/>
      <c r="AK367"/>
    </row>
    <row r="368" spans="27:37" x14ac:dyDescent="0.25">
      <c r="AA368"/>
      <c r="AB368"/>
      <c r="AC368"/>
      <c r="AD368"/>
      <c r="AE368"/>
      <c r="AF368"/>
      <c r="AG368"/>
      <c r="AH368"/>
      <c r="AI368"/>
      <c r="AJ368"/>
      <c r="AK368"/>
    </row>
    <row r="369" spans="2:37" x14ac:dyDescent="0.25">
      <c r="AA369"/>
      <c r="AB369"/>
      <c r="AC369"/>
      <c r="AD369"/>
      <c r="AE369"/>
      <c r="AF369"/>
      <c r="AG369"/>
      <c r="AH369"/>
      <c r="AI369"/>
      <c r="AJ369"/>
      <c r="AK369"/>
    </row>
    <row r="370" spans="2:37" x14ac:dyDescent="0.25">
      <c r="AA370"/>
      <c r="AB370"/>
      <c r="AC370"/>
      <c r="AD370"/>
      <c r="AE370"/>
      <c r="AF370"/>
      <c r="AG370"/>
      <c r="AH370"/>
      <c r="AI370"/>
      <c r="AJ370"/>
      <c r="AK370"/>
    </row>
    <row r="371" spans="2:37" x14ac:dyDescent="0.25">
      <c r="AA371"/>
      <c r="AB371"/>
      <c r="AC371"/>
      <c r="AD371"/>
      <c r="AE371"/>
      <c r="AF371"/>
      <c r="AG371"/>
      <c r="AH371"/>
      <c r="AI371"/>
      <c r="AJ371"/>
      <c r="AK371"/>
    </row>
    <row r="372" spans="2:37" x14ac:dyDescent="0.25">
      <c r="AA372"/>
      <c r="AB372"/>
      <c r="AC372"/>
      <c r="AD372"/>
      <c r="AE372"/>
      <c r="AF372"/>
      <c r="AG372"/>
      <c r="AH372"/>
      <c r="AI372"/>
      <c r="AJ372"/>
      <c r="AK372"/>
    </row>
    <row r="373" spans="2:37" x14ac:dyDescent="0.25">
      <c r="AA373"/>
      <c r="AB373"/>
      <c r="AC373"/>
      <c r="AD373"/>
      <c r="AE373"/>
      <c r="AF373"/>
      <c r="AG373"/>
      <c r="AH373"/>
      <c r="AI373"/>
      <c r="AJ373"/>
      <c r="AK373"/>
    </row>
    <row r="374" spans="2:37" x14ac:dyDescent="0.25">
      <c r="AA374"/>
      <c r="AB374"/>
      <c r="AC374"/>
      <c r="AD374"/>
      <c r="AE374"/>
      <c r="AF374"/>
      <c r="AG374"/>
      <c r="AH374"/>
      <c r="AI374"/>
      <c r="AJ374"/>
      <c r="AK374"/>
    </row>
    <row r="375" spans="2:37" s="62" customFormat="1" x14ac:dyDescent="0.25">
      <c r="B375" s="7"/>
      <c r="C375" s="8"/>
      <c r="D375" s="10"/>
      <c r="E375" s="6"/>
      <c r="F375" s="10"/>
      <c r="G375" s="9"/>
      <c r="H375" s="9"/>
      <c r="I375" s="9"/>
      <c r="J375" s="9"/>
      <c r="K375" s="9"/>
      <c r="L375" s="10"/>
      <c r="M375" s="9"/>
      <c r="N375" s="9"/>
      <c r="O375" s="9"/>
      <c r="P375" s="9"/>
      <c r="Q375" s="46"/>
      <c r="R375" s="9"/>
      <c r="S375" s="9"/>
      <c r="T375" s="9"/>
      <c r="U375" s="9"/>
      <c r="V375" s="9"/>
      <c r="W375" s="73"/>
      <c r="X375" s="9"/>
      <c r="Y375" s="9"/>
      <c r="Z375" s="9"/>
      <c r="AA375" s="61"/>
      <c r="AB375" s="61"/>
      <c r="AC375" s="61"/>
      <c r="AD375" s="61"/>
      <c r="AE375" s="61"/>
      <c r="AF375" s="61"/>
      <c r="AG375" s="61"/>
      <c r="AH375" s="61"/>
      <c r="AI375" s="61"/>
      <c r="AJ375" s="61"/>
      <c r="AK375" s="61"/>
    </row>
    <row r="376" spans="2:37" s="60" customFormat="1" x14ac:dyDescent="0.25">
      <c r="B376" s="7"/>
      <c r="C376" s="8"/>
      <c r="D376" s="10"/>
      <c r="E376" s="6"/>
      <c r="F376" s="10"/>
      <c r="G376" s="9"/>
      <c r="H376" s="9"/>
      <c r="I376" s="9"/>
      <c r="J376" s="9"/>
      <c r="K376" s="9"/>
      <c r="L376" s="10"/>
      <c r="M376" s="9"/>
      <c r="N376" s="9"/>
      <c r="O376" s="9"/>
      <c r="P376" s="9"/>
      <c r="Q376" s="46"/>
      <c r="R376" s="9"/>
      <c r="S376" s="9"/>
      <c r="T376" s="9"/>
      <c r="U376" s="9"/>
      <c r="V376" s="9"/>
      <c r="W376" s="73"/>
      <c r="X376" s="9"/>
      <c r="Y376" s="9"/>
      <c r="Z376" s="9"/>
      <c r="AA376" s="63"/>
      <c r="AB376" s="63"/>
      <c r="AC376" s="63"/>
      <c r="AD376" s="63"/>
      <c r="AE376" s="63"/>
      <c r="AF376" s="63"/>
      <c r="AG376" s="63"/>
      <c r="AH376" s="63"/>
      <c r="AI376" s="63"/>
      <c r="AJ376" s="63"/>
      <c r="AK376" s="63"/>
    </row>
  </sheetData>
  <pageMargins left="0.7" right="0.7" top="0.75" bottom="0.75" header="0.3" footer="0.3"/>
  <pageSetup scale="4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topLeftCell="A4" workbookViewId="0">
      <selection activeCell="B2" sqref="B2:I21"/>
    </sheetView>
  </sheetViews>
  <sheetFormatPr defaultRowHeight="15" x14ac:dyDescent="0.25"/>
  <sheetData>
    <row r="1" spans="1:9" s="1" customFormat="1" x14ac:dyDescent="0.25">
      <c r="A1" s="1" t="s">
        <v>4</v>
      </c>
      <c r="B1" s="1" t="s">
        <v>66</v>
      </c>
      <c r="C1" s="1" t="s">
        <v>60</v>
      </c>
      <c r="D1" s="1" t="s">
        <v>59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65</v>
      </c>
    </row>
    <row r="2" spans="1:9" x14ac:dyDescent="0.25">
      <c r="A2">
        <v>1100</v>
      </c>
    </row>
    <row r="3" spans="1:9" x14ac:dyDescent="0.25">
      <c r="A3">
        <v>1115</v>
      </c>
    </row>
    <row r="4" spans="1:9" x14ac:dyDescent="0.25">
      <c r="A4">
        <v>1130</v>
      </c>
    </row>
    <row r="5" spans="1:9" x14ac:dyDescent="0.25">
      <c r="A5">
        <v>1145</v>
      </c>
    </row>
    <row r="6" spans="1:9" x14ac:dyDescent="0.25">
      <c r="A6">
        <v>1200</v>
      </c>
    </row>
    <row r="7" spans="1:9" x14ac:dyDescent="0.25">
      <c r="A7">
        <v>1215</v>
      </c>
    </row>
    <row r="8" spans="1:9" x14ac:dyDescent="0.25">
      <c r="A8">
        <v>1230</v>
      </c>
    </row>
    <row r="9" spans="1:9" x14ac:dyDescent="0.25">
      <c r="A9">
        <v>1245</v>
      </c>
    </row>
    <row r="10" spans="1:9" x14ac:dyDescent="0.25">
      <c r="A10">
        <v>1300</v>
      </c>
    </row>
    <row r="11" spans="1:9" x14ac:dyDescent="0.25">
      <c r="A11">
        <v>1315</v>
      </c>
    </row>
    <row r="12" spans="1:9" x14ac:dyDescent="0.25">
      <c r="A12">
        <v>1330</v>
      </c>
    </row>
    <row r="13" spans="1:9" x14ac:dyDescent="0.25">
      <c r="A13">
        <v>1345</v>
      </c>
    </row>
    <row r="14" spans="1:9" x14ac:dyDescent="0.25">
      <c r="A14">
        <v>1400</v>
      </c>
    </row>
    <row r="15" spans="1:9" x14ac:dyDescent="0.25">
      <c r="A15">
        <v>1415</v>
      </c>
    </row>
    <row r="16" spans="1:9" x14ac:dyDescent="0.25">
      <c r="A16">
        <v>1430</v>
      </c>
    </row>
    <row r="17" spans="1:1" x14ac:dyDescent="0.25">
      <c r="A17">
        <v>1445</v>
      </c>
    </row>
    <row r="18" spans="1:1" x14ac:dyDescent="0.25">
      <c r="A18">
        <v>1500</v>
      </c>
    </row>
    <row r="19" spans="1:1" x14ac:dyDescent="0.25">
      <c r="A19">
        <v>1515</v>
      </c>
    </row>
    <row r="20" spans="1:1" x14ac:dyDescent="0.25">
      <c r="A20">
        <v>1530</v>
      </c>
    </row>
    <row r="21" spans="1:1" x14ac:dyDescent="0.25">
      <c r="A21">
        <v>1545</v>
      </c>
    </row>
    <row r="22" spans="1:1" x14ac:dyDescent="0.25">
      <c r="A22">
        <v>1600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9"/>
  <sheetViews>
    <sheetView workbookViewId="0">
      <selection activeCell="N8" sqref="N8"/>
    </sheetView>
  </sheetViews>
  <sheetFormatPr defaultRowHeight="15" x14ac:dyDescent="0.25"/>
  <cols>
    <col min="11" max="11" width="15.5703125" customWidth="1"/>
    <col min="12" max="12" width="40.5703125" customWidth="1"/>
  </cols>
  <sheetData>
    <row r="1" spans="1:12" x14ac:dyDescent="0.25">
      <c r="A1" s="1" t="s">
        <v>4</v>
      </c>
      <c r="B1" s="1" t="s">
        <v>66</v>
      </c>
      <c r="C1" s="1" t="s">
        <v>60</v>
      </c>
      <c r="D1" s="1" t="s">
        <v>59</v>
      </c>
      <c r="E1" s="1" t="s">
        <v>61</v>
      </c>
      <c r="F1" s="1" t="s">
        <v>62</v>
      </c>
      <c r="G1" s="1" t="s">
        <v>63</v>
      </c>
      <c r="H1" s="1" t="s">
        <v>64</v>
      </c>
      <c r="I1" s="1" t="s">
        <v>68</v>
      </c>
      <c r="J1" s="1" t="s">
        <v>69</v>
      </c>
      <c r="K1" s="1" t="s">
        <v>71</v>
      </c>
      <c r="L1" s="1" t="s">
        <v>70</v>
      </c>
    </row>
    <row r="2" spans="1:12" x14ac:dyDescent="0.25">
      <c r="A2">
        <v>815</v>
      </c>
    </row>
    <row r="3" spans="1:12" x14ac:dyDescent="0.25">
      <c r="A3">
        <v>830</v>
      </c>
    </row>
    <row r="4" spans="1:12" x14ac:dyDescent="0.25">
      <c r="A4">
        <v>845</v>
      </c>
    </row>
    <row r="5" spans="1:12" x14ac:dyDescent="0.25">
      <c r="A5">
        <v>900</v>
      </c>
    </row>
    <row r="6" spans="1:12" x14ac:dyDescent="0.25">
      <c r="A6">
        <v>915</v>
      </c>
    </row>
    <row r="7" spans="1:12" x14ac:dyDescent="0.25">
      <c r="A7">
        <v>930</v>
      </c>
    </row>
    <row r="8" spans="1:12" x14ac:dyDescent="0.25">
      <c r="A8">
        <v>945</v>
      </c>
    </row>
    <row r="9" spans="1:12" x14ac:dyDescent="0.25">
      <c r="A9">
        <v>1000</v>
      </c>
    </row>
    <row r="10" spans="1:12" x14ac:dyDescent="0.25">
      <c r="A10">
        <v>1015</v>
      </c>
    </row>
    <row r="11" spans="1:12" x14ac:dyDescent="0.25">
      <c r="A11">
        <v>1030</v>
      </c>
    </row>
    <row r="12" spans="1:12" x14ac:dyDescent="0.25">
      <c r="A12">
        <v>1045</v>
      </c>
    </row>
    <row r="13" spans="1:12" x14ac:dyDescent="0.25">
      <c r="A13">
        <v>1100</v>
      </c>
    </row>
    <row r="14" spans="1:12" x14ac:dyDescent="0.25">
      <c r="A14">
        <v>1115</v>
      </c>
    </row>
    <row r="15" spans="1:12" x14ac:dyDescent="0.25">
      <c r="A15">
        <v>1135</v>
      </c>
    </row>
    <row r="16" spans="1:12" x14ac:dyDescent="0.25">
      <c r="A16">
        <v>1203</v>
      </c>
    </row>
    <row r="17" spans="1:1" x14ac:dyDescent="0.25">
      <c r="A17">
        <v>1225</v>
      </c>
    </row>
    <row r="18" spans="1:1" x14ac:dyDescent="0.25">
      <c r="A18">
        <v>1248</v>
      </c>
    </row>
    <row r="19" spans="1:1" x14ac:dyDescent="0.25">
      <c r="A19">
        <v>1311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BeringStrait_eventlog2023</vt:lpstr>
      <vt:lpstr>Sheet1</vt:lpstr>
      <vt:lpstr>Sheet2</vt:lpstr>
      <vt:lpstr>BeringStrait_eventlog2023!Print_Area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Ana Cecilia Peralta Ferriz</dc:creator>
  <cp:lastModifiedBy>Rebecca A. Woodgate</cp:lastModifiedBy>
  <cp:lastPrinted>2023-12-10T23:59:59Z</cp:lastPrinted>
  <dcterms:created xsi:type="dcterms:W3CDTF">2014-05-09T20:43:40Z</dcterms:created>
  <dcterms:modified xsi:type="dcterms:W3CDTF">2023-12-11T00:01:05Z</dcterms:modified>
</cp:coreProperties>
</file>